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WINDOWS\2020\MAYER\VRV_2015_E-Learning\Texte\"/>
    </mc:Choice>
  </mc:AlternateContent>
  <bookViews>
    <workbookView xWindow="0" yWindow="0" windowWidth="28800" windowHeight="12330" tabRatio="500"/>
  </bookViews>
  <sheets>
    <sheet name="Seite 1" sheetId="3" r:id="rId1"/>
    <sheet name="Seite 2" sheetId="4" r:id="rId2"/>
    <sheet name="Mustergemeinde_Seite1" sheetId="1" r:id="rId3"/>
    <sheet name="Mustergemeinde_Seite2" sheetId="2" r:id="rId4"/>
  </sheets>
  <definedNames>
    <definedName name="_xlnm.Print_Area" localSheetId="2">Mustergemeinde_Seite1!$A$1:$N$59</definedName>
    <definedName name="_xlnm.Print_Area" localSheetId="3">Mustergemeinde_Seite2!$B$1:$J$44</definedName>
    <definedName name="_xlnm.Print_Area" localSheetId="0">'Seite 1'!$A$1:$O$60</definedName>
    <definedName name="_xlnm.Print_Area" localSheetId="1">'Seite 2'!$B$1:$J$44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7" i="3" l="1"/>
  <c r="I24" i="4" l="1"/>
  <c r="I25" i="4" s="1"/>
  <c r="I23" i="4"/>
  <c r="G25" i="4"/>
  <c r="G32" i="4" s="1"/>
  <c r="F25" i="4"/>
  <c r="F32" i="4" s="1"/>
  <c r="E25" i="4"/>
  <c r="E32" i="4" s="1"/>
  <c r="D25" i="4"/>
  <c r="D32" i="4" s="1"/>
  <c r="C25" i="4"/>
  <c r="C32" i="4" s="1"/>
  <c r="F25" i="2"/>
  <c r="E25" i="2"/>
  <c r="E6" i="4"/>
  <c r="E8" i="4"/>
  <c r="E7" i="4"/>
  <c r="E16" i="4"/>
  <c r="E6" i="2"/>
  <c r="E16" i="2"/>
  <c r="I32" i="4" l="1"/>
  <c r="C6" i="2"/>
  <c r="E6" i="3" l="1"/>
  <c r="A59" i="3"/>
  <c r="A58" i="3"/>
  <c r="A57" i="3"/>
  <c r="A56" i="3"/>
  <c r="A55" i="3"/>
  <c r="A53" i="3"/>
  <c r="A52" i="3"/>
  <c r="A51" i="3"/>
  <c r="A50" i="3"/>
  <c r="A49" i="3"/>
  <c r="A48" i="3"/>
  <c r="A46" i="3"/>
  <c r="A45" i="3"/>
  <c r="A44" i="3"/>
  <c r="A43" i="3"/>
  <c r="A42" i="3"/>
  <c r="A40" i="3"/>
  <c r="A39" i="3"/>
  <c r="A38" i="3"/>
  <c r="A37" i="3"/>
  <c r="A36" i="3"/>
  <c r="A35" i="3"/>
  <c r="A34" i="3"/>
  <c r="A33" i="3"/>
  <c r="G29" i="3"/>
  <c r="D29" i="3"/>
  <c r="C29" i="3"/>
  <c r="F28" i="3"/>
  <c r="E28" i="3"/>
  <c r="F27" i="3"/>
  <c r="E27" i="3"/>
  <c r="G23" i="3"/>
  <c r="D23" i="3"/>
  <c r="C23" i="3"/>
  <c r="G22" i="3"/>
  <c r="D22" i="3"/>
  <c r="C22" i="3"/>
  <c r="F21" i="3"/>
  <c r="E21" i="3"/>
  <c r="F20" i="3"/>
  <c r="E20" i="3"/>
  <c r="G17" i="3"/>
  <c r="E40" i="4" s="1"/>
  <c r="D17" i="3"/>
  <c r="F17" i="3"/>
  <c r="F16" i="3"/>
  <c r="E16" i="3"/>
  <c r="F15" i="3"/>
  <c r="E15" i="3"/>
  <c r="G11" i="3"/>
  <c r="D11" i="3"/>
  <c r="C11" i="3"/>
  <c r="F9" i="3"/>
  <c r="E9" i="3"/>
  <c r="G8" i="3"/>
  <c r="G10" i="3" s="1"/>
  <c r="D8" i="3"/>
  <c r="D10" i="3" s="1"/>
  <c r="C8" i="3"/>
  <c r="F7" i="3"/>
  <c r="E7" i="3"/>
  <c r="F6" i="3"/>
  <c r="F22" i="3" l="1"/>
  <c r="E29" i="3"/>
  <c r="E8" i="3"/>
  <c r="E23" i="3"/>
  <c r="D24" i="3"/>
  <c r="F8" i="3"/>
  <c r="C10" i="3"/>
  <c r="F10" i="3" s="1"/>
  <c r="E22" i="3"/>
  <c r="F29" i="3"/>
  <c r="D30" i="3"/>
  <c r="G40" i="4"/>
  <c r="E17" i="3"/>
  <c r="C24" i="3"/>
  <c r="G24" i="3"/>
  <c r="F40" i="4"/>
  <c r="C30" i="3"/>
  <c r="E15" i="4" s="1"/>
  <c r="G30" i="3"/>
  <c r="D23" i="2"/>
  <c r="C23" i="2" s="1"/>
  <c r="D6" i="2"/>
  <c r="F6" i="2" s="1"/>
  <c r="C29" i="1"/>
  <c r="G23" i="2" s="1"/>
  <c r="G23" i="1"/>
  <c r="D23" i="1"/>
  <c r="C23" i="1"/>
  <c r="I23" i="2" l="1"/>
  <c r="G25" i="2"/>
  <c r="I25" i="2" s="1"/>
  <c r="E10" i="3"/>
  <c r="F30" i="3"/>
  <c r="F15" i="4"/>
  <c r="E30" i="3"/>
  <c r="F24" i="3"/>
  <c r="E24" i="3"/>
  <c r="D25" i="2"/>
  <c r="D32" i="2" s="1"/>
  <c r="G32" i="2"/>
  <c r="F32" i="2"/>
  <c r="E32" i="2"/>
  <c r="I24" i="2"/>
  <c r="C17" i="1"/>
  <c r="C22" i="1"/>
  <c r="E8" i="2"/>
  <c r="E7" i="2"/>
  <c r="A59" i="1"/>
  <c r="A58" i="1"/>
  <c r="A57" i="1"/>
  <c r="A56" i="1"/>
  <c r="A55" i="1"/>
  <c r="A53" i="1"/>
  <c r="A52" i="1"/>
  <c r="A51" i="1"/>
  <c r="A50" i="1"/>
  <c r="A49" i="1"/>
  <c r="A48" i="1"/>
  <c r="A46" i="1"/>
  <c r="A45" i="1"/>
  <c r="A44" i="1"/>
  <c r="A43" i="1"/>
  <c r="A42" i="1"/>
  <c r="A40" i="1"/>
  <c r="A39" i="1"/>
  <c r="A38" i="1"/>
  <c r="A37" i="1"/>
  <c r="A36" i="1"/>
  <c r="A35" i="1"/>
  <c r="A34" i="1"/>
  <c r="A33" i="1"/>
  <c r="G17" i="1"/>
  <c r="E40" i="2" s="1"/>
  <c r="G22" i="1"/>
  <c r="G24" i="1" s="1"/>
  <c r="G29" i="1"/>
  <c r="D17" i="1"/>
  <c r="F40" i="2" s="1"/>
  <c r="D22" i="1"/>
  <c r="D29" i="1"/>
  <c r="E29" i="1" s="1"/>
  <c r="F28" i="1"/>
  <c r="E28" i="1"/>
  <c r="F27" i="1"/>
  <c r="E27" i="1"/>
  <c r="F21" i="1"/>
  <c r="E21" i="1"/>
  <c r="F20" i="1"/>
  <c r="E20" i="1"/>
  <c r="F16" i="1"/>
  <c r="E16" i="1"/>
  <c r="F15" i="1"/>
  <c r="E15" i="1"/>
  <c r="G11" i="1"/>
  <c r="D11" i="1"/>
  <c r="C11" i="1"/>
  <c r="G8" i="1"/>
  <c r="G10" i="1" s="1"/>
  <c r="C8" i="1"/>
  <c r="C10" i="1" s="1"/>
  <c r="D8" i="1"/>
  <c r="F9" i="1"/>
  <c r="E9" i="1"/>
  <c r="F7" i="1"/>
  <c r="E7" i="1"/>
  <c r="F6" i="1"/>
  <c r="E6" i="1"/>
  <c r="I32" i="2" l="1"/>
  <c r="F8" i="1"/>
  <c r="G40" i="2"/>
  <c r="C30" i="1"/>
  <c r="C24" i="1"/>
  <c r="F29" i="1"/>
  <c r="D30" i="1"/>
  <c r="E22" i="1"/>
  <c r="F22" i="1"/>
  <c r="D24" i="1"/>
  <c r="C25" i="2"/>
  <c r="C32" i="2" s="1"/>
  <c r="G30" i="1"/>
  <c r="E23" i="1"/>
  <c r="E17" i="1"/>
  <c r="D10" i="1"/>
  <c r="F10" i="1" s="1"/>
  <c r="E8" i="1"/>
  <c r="F17" i="1"/>
  <c r="F15" i="2" l="1"/>
  <c r="E15" i="2"/>
  <c r="E30" i="1"/>
  <c r="E24" i="1"/>
  <c r="F24" i="1"/>
  <c r="F30" i="1"/>
  <c r="E10" i="1"/>
</calcChain>
</file>

<file path=xl/sharedStrings.xml><?xml version="1.0" encoding="utf-8"?>
<sst xmlns="http://schemas.openxmlformats.org/spreadsheetml/2006/main" count="316" uniqueCount="130">
  <si>
    <t>Voranschlag 2020: Management-Übersicht Ergebnis- und Finanzierungsvoranschlag</t>
  </si>
  <si>
    <t>in TEUR</t>
  </si>
  <si>
    <t>1)</t>
  </si>
  <si>
    <t>ERGEBNISVORANSCHLAG</t>
  </si>
  <si>
    <t>2)</t>
  </si>
  <si>
    <t>VA 2020</t>
  </si>
  <si>
    <t>VA 2019</t>
  </si>
  <si>
    <t>+/- in EUR</t>
  </si>
  <si>
    <t>+/- in %</t>
  </si>
  <si>
    <t>RA 2018</t>
  </si>
  <si>
    <t>3)</t>
  </si>
  <si>
    <t>Summe der Erträge</t>
  </si>
  <si>
    <t>4)</t>
  </si>
  <si>
    <t>5)</t>
  </si>
  <si>
    <t>Nettoergebnis</t>
  </si>
  <si>
    <t>6)</t>
  </si>
  <si>
    <t>+Entnahme von / -Zuweisung an Rücklagen</t>
  </si>
  <si>
    <t>7)</t>
  </si>
  <si>
    <t>Nettoergebnis nach Rücklagen</t>
  </si>
  <si>
    <t>8)</t>
  </si>
  <si>
    <r>
      <t>Aufwandsdeckungsgrad</t>
    </r>
    <r>
      <rPr>
        <vertAlign val="superscript"/>
        <sz val="11"/>
        <color theme="1"/>
        <rFont val="Calibri (Textkörper)"/>
      </rPr>
      <t>2)</t>
    </r>
  </si>
  <si>
    <t>9)</t>
  </si>
  <si>
    <t>FINANZIERUNGSVORANSCHLAG</t>
  </si>
  <si>
    <t>10)</t>
  </si>
  <si>
    <t>Operative Gebarung</t>
  </si>
  <si>
    <t>11)</t>
  </si>
  <si>
    <t>Einzahlungen</t>
  </si>
  <si>
    <t>12)</t>
  </si>
  <si>
    <t>Auszahlungen</t>
  </si>
  <si>
    <t>13)</t>
  </si>
  <si>
    <t>Saldo 1 operative Gebarung</t>
  </si>
  <si>
    <t>14)</t>
  </si>
  <si>
    <t>Investive Gebarung</t>
  </si>
  <si>
    <t>15)</t>
  </si>
  <si>
    <t xml:space="preserve">Einzahlungen </t>
  </si>
  <si>
    <t>16)</t>
  </si>
  <si>
    <t>17)</t>
  </si>
  <si>
    <t>Saldo 2 investive Gebarung</t>
  </si>
  <si>
    <t>18)</t>
  </si>
  <si>
    <t>Investitionsintensität</t>
  </si>
  <si>
    <t>19)</t>
  </si>
  <si>
    <t>Saldo 3 Finanzierungsbedarf (Saldo 1 + Saldo 2)</t>
  </si>
  <si>
    <t>20)</t>
  </si>
  <si>
    <t>Finanzierungstätigkeit</t>
  </si>
  <si>
    <t>21)</t>
  </si>
  <si>
    <t>Einzahlungen (Darlehensaufnahmen u.ä.)</t>
  </si>
  <si>
    <t>22)</t>
  </si>
  <si>
    <t>Auszahlungen (Tilgungen u.ä.)</t>
  </si>
  <si>
    <t>23)</t>
  </si>
  <si>
    <t>Saldo 4 Finanzierungstätigkeit</t>
  </si>
  <si>
    <t>24)</t>
  </si>
  <si>
    <t>+ Zunahme / - Abnahme der liquiden Mittel</t>
  </si>
  <si>
    <t>Erläuterungen:</t>
  </si>
  <si>
    <t>Der Ergebnisvoranschlag beinhaltet Aufwendungen und Erträge und stellt das Pendant zur GuV (Gewinn- und Verlustrechnung) in der Privatwirtschaft dar.</t>
  </si>
  <si>
    <t>+ bedeutet immer eine Steigerung im Vergleich zum Vorjahreswert.</t>
  </si>
  <si>
    <t>In den Erträgen sind alle Arten von Einnahmen der Gemeinde enthalten, von den eigenen Abgaben, Ertragsanteilen, Gebühren angefangen bis hin zu erhaltenen Transfers sowie Zinserträgen.</t>
  </si>
  <si>
    <t>In den Aufwendungen sind alle Ausgaben der Gemeinde enthalten, die dem operativen (= laufenden) Betrieb zuzurechnen sind. Nicht enthalten sind Investitionen sowie Tilgung von Finanzschulden.</t>
  </si>
  <si>
    <t>Das Nettoergebnis stellt das Pendant zu einem "Gewinn" oder "Verlust" in der Privatwirtschaft dar. Grundsätzlich sollten die Erträge die Aufwendungen auch im Gemeindehaushalt decken.</t>
  </si>
  <si>
    <t>Rücklagen stellen einen Teil des Nettovermögens (= "Eigenkapitals") dar. Entnahmen erhöhen das Nettoergebnis, Zuweisungen an Rücklagen verringern das Nettoergebnis.</t>
  </si>
  <si>
    <t>Das Nettoergebnis nach Rücklagen beinhaltet Rücklagenentnahmen bzw. wird durch Zuweisung von Rücklagen verringert.</t>
  </si>
  <si>
    <t>Der Aufwandsdeckungsgrad sollte über 100% liegen, denn dann sind die Aufwendungen durch die Erträge gedeckt.</t>
  </si>
  <si>
    <t>Der Finanzierungsvoranschlag beinhaltet Ein- und Auszahlungen und stellt das Pendant zur Cash Flow Rechnung dar. Allerdings wird er im Gegensatz zur Privatwirtschaft direkt ermittelt.</t>
  </si>
  <si>
    <t>Die operative oder laufende Gebarung beinhaltet alle Geschäftsfälle des laufenden Betriebs, nicht jedoch Investitionen sowie Aufnahme und Tilgung von Finanzschulden.</t>
  </si>
  <si>
    <t>In den operativen Einzahlungen sind alle laufenden Einnahmen der Gemeinde enthalten. Nicht enthalten sind bspw. Kapitaltransfers für Investitionen oder die Aufnahme von Finanzschulden.</t>
  </si>
  <si>
    <t>In den operativen Auszahlungen sind alle Ausgaben der Gemeinde enthalten, die dem laufenden Betrieb zuzurechnen sind. Nicht enthalten sind Investitionen sowie Tilgung von Finanzschulden.</t>
  </si>
  <si>
    <t>Der Saldo 1 der operativen Gebarung zeigt, ob sich die Gemeinde "das tägliche Leben", dh. den laufenden Betrieb "leisten" kann.</t>
  </si>
  <si>
    <t>Zu den investiven Einzahlungen zählen Erlöse aus Vermögensverkäufen, Rückzahlungen von gegebenen Darlehen (zB an Ausgegliederte) sowie erhaltene Kapitaltransfers (zB im Kanalbau).</t>
  </si>
  <si>
    <t>Der Saldo 2 der investiven Gebarung ist meist negativ, da eine Gemeinde in durchschnittlichen Jahren in der Regel mehr investiert als sie an Kapitaltransfers oder aus Vermögensverkäufen erhält.</t>
  </si>
  <si>
    <t xml:space="preserve">Die Investitionsintensität wird berechnet, indem die investiven Auszahlungen in % der Summe der Erträge (bzw. des "Umsatzes") dargestellt werden. </t>
  </si>
  <si>
    <t>Der Finanzierungssaldo wird aus Nettofinanzierungsbedarf genannt. Es ist jener Teil der Investitionen, die nicht aus dem laufenden Betrieb des jeweiligen Jahres gedeckt werden können.</t>
  </si>
  <si>
    <t>Die Finanzierungstätigkeit beinhaltet alle Zahlungsströme aus der Aufnahme und Tilgung von Finanzschulden.</t>
  </si>
  <si>
    <t>Bei einem positiven Saldo 4 Finanzierungstätigkeit wurden mehr Darlehen aufgenommen als getilgt, dh. es kommt zu einem Anstieg an Finanzschulden.</t>
  </si>
  <si>
    <t>Die Zu-/Abnahme der liquiden Mittel ergibt sich durch die Summe der Salden 1, 2 und 4. Bei einem positiven Wert ist der Stand der liquiden Mittel am Ende des jeweiligen Jahres höher als zu Beginn.</t>
  </si>
  <si>
    <t>Voranschlag 2020: Management-Übersicht Gesamtüberblick Finanzen</t>
  </si>
  <si>
    <t>RÜCKLAGEN</t>
  </si>
  <si>
    <t>Stand der Rücklagen am 31.12.</t>
  </si>
  <si>
    <t xml:space="preserve">   davon allgemeine Rücklagen</t>
  </si>
  <si>
    <t xml:space="preserve">   davon zweckgewidmete Rücklagen</t>
  </si>
  <si>
    <t>LIQUIDE MITTEL: KASSASTAND &amp; ZAHLUNGSMITTELRESERVEN</t>
  </si>
  <si>
    <t>Stand der liquiden Mittel am 31.12.</t>
  </si>
  <si>
    <t xml:space="preserve">   davon Zahlungsmittelreserven</t>
  </si>
  <si>
    <t>Die Zahlungsmittelreserven wurden zur Bedeckung der zweckgebundenen Rücklagen im Bereich der Gebührenhaushalte (Wasserversorgung, Abwasserentsorgung und Müllbeseitigung angelegt. Diese Rücklagen sind allesamt mit Zahlungsmittelreserven gebildet und stellen eine Reserve für zukünftig notwendige Reinvestitionen dar.</t>
  </si>
  <si>
    <t xml:space="preserve"> </t>
  </si>
  <si>
    <t>SCHULDENSTAND</t>
  </si>
  <si>
    <t>+/- 2019/20</t>
  </si>
  <si>
    <t>Verschuldung ausgegliederte Gemeindebetriebe</t>
  </si>
  <si>
    <t>Gesamtverschuldung</t>
  </si>
  <si>
    <t>PRO-KOPF-VERSCHULDUNG (in EUR)</t>
  </si>
  <si>
    <t>Pro-Kopf-Verschuldung (in EUR)</t>
  </si>
  <si>
    <t>Einwohner</t>
  </si>
  <si>
    <t>Freie Finanzspitze</t>
  </si>
  <si>
    <r>
      <t xml:space="preserve">Die </t>
    </r>
    <r>
      <rPr>
        <b/>
        <sz val="12"/>
        <color theme="1"/>
        <rFont val="Calibri"/>
        <family val="2"/>
        <scheme val="minor"/>
      </rPr>
      <t>Rücklagen</t>
    </r>
    <r>
      <rPr>
        <sz val="12"/>
        <color theme="1"/>
        <rFont val="Calibri"/>
        <family val="2"/>
        <scheme val="minor"/>
      </rPr>
      <t xml:space="preserve"> sind ein Teil des Nettovermögens, dh sie stellen eigene Mittel der Gemeinde dar. Sie werden aus Ergebnisrechnung gebildet.</t>
    </r>
  </si>
  <si>
    <r>
      <t xml:space="preserve">Es können </t>
    </r>
    <r>
      <rPr>
        <b/>
        <sz val="12"/>
        <color theme="1"/>
        <rFont val="Calibri"/>
        <family val="2"/>
        <scheme val="minor"/>
      </rPr>
      <t>allgemeine als auch zweckgewidmete Rücklagen</t>
    </r>
    <r>
      <rPr>
        <sz val="12"/>
        <color theme="1"/>
        <rFont val="Calibri"/>
        <family val="2"/>
        <scheme val="minor"/>
      </rPr>
      <t xml:space="preserve"> gebildet werden. </t>
    </r>
  </si>
  <si>
    <t xml:space="preserve">3) </t>
  </si>
  <si>
    <t xml:space="preserve">Eine Rücklage bedeutet nicht automatisch, dass der Betrag "in Geld" vorliegt, sondern der Betrag ist grundsätzlich ganz allgemein in den Vermögenswerten auf der Aktivseite gebunden. </t>
  </si>
  <si>
    <r>
      <t xml:space="preserve">Wird Geld in Höhe einer Rücklage "zur Seite gelegt", so ist dies in den </t>
    </r>
    <r>
      <rPr>
        <b/>
        <sz val="12"/>
        <color theme="1"/>
        <rFont val="Calibri"/>
        <family val="2"/>
        <scheme val="minor"/>
      </rPr>
      <t>Zahlungsmittelreserven</t>
    </r>
    <r>
      <rPr>
        <sz val="12"/>
        <color theme="1"/>
        <rFont val="Calibri"/>
        <family val="2"/>
        <scheme val="minor"/>
      </rPr>
      <t xml:space="preserve"> (Aktivseite) darzustellen.</t>
    </r>
  </si>
  <si>
    <r>
      <t xml:space="preserve">Der </t>
    </r>
    <r>
      <rPr>
        <b/>
        <sz val="12"/>
        <color theme="1"/>
        <rFont val="Calibri"/>
        <family val="2"/>
        <scheme val="minor"/>
      </rPr>
      <t>Schuldenstand</t>
    </r>
    <r>
      <rPr>
        <sz val="12"/>
        <color theme="1"/>
        <rFont val="Calibri"/>
        <family val="2"/>
        <scheme val="minor"/>
      </rPr>
      <t xml:space="preserve"> beinhaltet die Summer aller langfristigen Verbindlichkeiten, dh. insbesondere alle Darlehen, die nicht innerhalb eines Jahres rückgeführt werden.</t>
    </r>
  </si>
  <si>
    <t xml:space="preserve">6) </t>
  </si>
  <si>
    <r>
      <t xml:space="preserve">Die </t>
    </r>
    <r>
      <rPr>
        <b/>
        <sz val="12"/>
        <color theme="1"/>
        <rFont val="Calibri"/>
        <family val="2"/>
        <scheme val="minor"/>
      </rPr>
      <t xml:space="preserve">Schulden pro Einwohner </t>
    </r>
    <r>
      <rPr>
        <sz val="12"/>
        <color theme="1"/>
        <rFont val="Calibri"/>
        <family val="2"/>
        <scheme val="minor"/>
      </rPr>
      <t>werden vom Gesamtschuldenstand dh. inkl. der Schulden von ausgegliederten Gemeindebetrieben errechnet.</t>
    </r>
  </si>
  <si>
    <r>
      <t xml:space="preserve">Die </t>
    </r>
    <r>
      <rPr>
        <b/>
        <sz val="12"/>
        <color theme="1"/>
        <rFont val="Calibri"/>
        <family val="2"/>
        <scheme val="minor"/>
      </rPr>
      <t>freie Finanzspitze</t>
    </r>
    <r>
      <rPr>
        <sz val="12"/>
        <color theme="1"/>
        <rFont val="Calibri"/>
        <family val="2"/>
        <scheme val="minor"/>
      </rPr>
      <t xml:space="preserve"> ist die gemeinhin bekannteste Finanzkennzahl einer Gemeinde. Sie stellt den finanziellen Spielraum einer Gemeinde in % zu den Gesamteinnahmen dar. </t>
    </r>
  </si>
  <si>
    <t xml:space="preserve">Dafür werden vom Überschuss aus dem laufenden = operativen Betrieb (Finanzierungsrechnung) die Tilgungen für Kredite abgezogen. </t>
  </si>
  <si>
    <t>Es werden keine neuen Darlehen aufgenommen (Ziffer 21). 
Nach Bedeckung der Investitionen und Tilgungen bleiben TEUR 13 übrig. Somit wird sich der Stand der liquiden Mittel ("Kontostand") zu Jahresende erhöhen.</t>
  </si>
  <si>
    <t>Der Überschuss der operativen Gebarung beträgt rund EUR 1,5 Mio. (Ziffer 13). Diese können zur Bedeckung der Investitionen von rund EUR 1,15 Mio. (Ziffer 17) herangezogen werden. 
Bei den Einzahlungen aus Nettoinvestitionen (Ziffer 15) handelt es sich um Erlöse aus Grundstücksverkäufen sowie um Investitionszuschüsse des Bundes für den Kanalbau. Zu den Auszahlungen aus Investitionen (Ziffer 16) wird auf die separate Beilage/Aufstellung verwiesen.
Nach Bedeckung der Investitionen, bleiben noch TEUR 383 (Nettofinanzierungssaldo Ziffer 19) übrig. Diese werden zur Tilgung der Darlehen herangezogen.</t>
  </si>
  <si>
    <t>Es erfolgen im Jahr 2020 keine Rücklagenentnahmen und auch keine Zuweisungen zu Rücklagen.
Die zweckgebundene Rücklage wurde für die Gebührenhaushalte (Wasserversorgung, Abwasserbeseitigung und Abfallbeseitigung angelegt. Diese Rücklagen sind allesamt mit Zahlungsmittelreserven gedeckt.</t>
  </si>
  <si>
    <t>Der Schuldenstand sinkt im Laufe des Jahres 2020, weil keine neuen Darlehen aufgenommen und TEUR 370 getilgt werden. Insgesamt hat die Gemeinde - abgesehen von einer leichten Erhöhung 2019 die Schulden in den letzten Jahren sukzessive abgebaut. Dieser Trend setzt sich in diesem Jahr fort.</t>
  </si>
  <si>
    <t>Analog zum Schuldenstand sinkt auch die Pro-Kopf-Verschuldung.</t>
  </si>
  <si>
    <t>Der finanzielle Spielraum ist über die Jahre auf 19% der operativen Einzahlungen angestiegen. Allerdings weist der negative Saldo der Ergebnisrechnung ("Verlust") darauf hin, dass dieser finanzielle Spielraum zur Darlehenstilgung bzw. zum Ansparen werden sollte, um die in späteren Jahren notwendigen Reinvestitionen bedecken zu können.</t>
  </si>
  <si>
    <t>Die Erträge zum Vorjahre bleiben konstant. Die Steigerungen bei den Aufwendungen beruhen vor allem auf Lohn- und Gehaltssteigerungen sowie eine Inflationsanpassung der Mieten an die Bundesimmobiliengesellschaft (BIG). Der Saldo (Ziffer 7) ist negativ. Dies liegt im Wesentlichen an den Abschreibungen für bestehende Straßen, Gebäude sowie die Kanalbauten. 
Die Rücklagen bleiben konstant, dh. es gibt weder eine Zuweisung noch eine Entnahme von Rücklagen.</t>
  </si>
  <si>
    <t>Der Überschuss der operativen Gebarung beträgt rund EUR 1,5 Mio. (Ziffer 13). Diese können zur Bedeckung der Investitionen von rund EUR 1,66 Mio. (Ziffer 17) herangezogen werden. 
Bei den Einzahlungen aus Nettoinvestitionen (Ziffer 15) handelt es sich um Erlöse aus Grundstücksverkäufen. Zu den Auszahlungen aus Investitionen (Ziffer 16) wird auf die separate Beilage/Aufstellung verwiesen.
Nach Bedeckung der Investitionen, ergibt sich ein verbleibenden Fehlbetrag von TEUR 383 (Nettofinanzierungssaldo Ziffer 19). Daher ist es notwendig, dass in diesem Jahr ein Darlehen aufgenommen wird.</t>
  </si>
  <si>
    <t>Erläuterungen zu 2019 im Vergleich:</t>
  </si>
  <si>
    <t>Es müssen Darlehen iHv TEUR 529 aufgenommen werden (Ziffer 21). Da die vereinbarten laufenden Tilgungen TEUR 370 (Ziffer 22) betragen und zusätzlich TEUR 159 (Ziffer 19) aus Investitionen zu bedecken sind, ist eine Darlehensaufnahme von EUR 529 notwendig. Auf dieser Basis ist der Finanzierungshaushalt in Summe ausgeglichen bzw. es kommt zu keiner Veränderung des Standes der liquiden Mittel zu Jahresende.</t>
  </si>
  <si>
    <t>[Platz für Erläuterungen.]</t>
  </si>
  <si>
    <r>
      <t>[</t>
    </r>
    <r>
      <rPr>
        <sz val="12"/>
        <color rgb="FFFF0000"/>
        <rFont val="Calibri (Textkörper)_x0000_"/>
      </rPr>
      <t>Ausgaben &amp; Zuweisung Rücklagen mit "minus" als Vorzeichen eingeben.</t>
    </r>
    <r>
      <rPr>
        <sz val="12"/>
        <color theme="1"/>
        <rFont val="Calibri"/>
        <family val="2"/>
        <scheme val="minor"/>
      </rPr>
      <t>]</t>
    </r>
  </si>
  <si>
    <r>
      <t xml:space="preserve">[Eingabefelder sind grau markiert. </t>
    </r>
    <r>
      <rPr>
        <sz val="12"/>
        <color rgb="FFFF0000"/>
        <rFont val="Calibri (Textkörper)_x0000_"/>
      </rPr>
      <t>Achtung:</t>
    </r>
    <r>
      <rPr>
        <sz val="12"/>
        <color theme="1"/>
        <rFont val="Calibri"/>
        <family val="2"/>
        <scheme val="minor"/>
      </rPr>
      <t>]</t>
    </r>
  </si>
  <si>
    <t xml:space="preserve"> [Platz für Erläuterungen.]</t>
  </si>
  <si>
    <r>
      <t xml:space="preserve">Der </t>
    </r>
    <r>
      <rPr>
        <b/>
        <sz val="12"/>
        <color theme="1"/>
        <rFont val="Calibri"/>
        <family val="2"/>
        <scheme val="minor"/>
      </rPr>
      <t>Schuldenstand</t>
    </r>
    <r>
      <rPr>
        <sz val="12"/>
        <color theme="1"/>
        <rFont val="Calibri"/>
        <family val="2"/>
        <scheme val="minor"/>
      </rPr>
      <t xml:space="preserve"> beinhaltet die Summer aller langfristigen Verbindlichkeiten, dh. insbesondere </t>
    </r>
    <r>
      <rPr>
        <sz val="12"/>
        <rFont val="Calibri"/>
        <family val="2"/>
        <scheme val="minor"/>
      </rPr>
      <t>alle</t>
    </r>
    <r>
      <rPr>
        <sz val="12"/>
        <color theme="1"/>
        <rFont val="Calibri"/>
        <family val="2"/>
        <scheme val="minor"/>
      </rPr>
      <t xml:space="preserve"> Darlehen, die nicht innerhalb eines Jahres rückgeführt werden.</t>
    </r>
  </si>
  <si>
    <t>Die investive Gebarung beinhaltet alle Zahlungsströme, die im Gegensatz zur operativen Gebarung keinen konsumtiven, sondern investiven bzw. wertschaffenden Charakter haben.</t>
  </si>
  <si>
    <t>In den investiven Auszahlungen ist v.a. der Erwerb von Vermögen über EUR 400,-- enthalten; darüber hinaus auch gegebene Darlehen (zB an Ausgegliederte) sowie gegebene Kapitaltransfers.</t>
  </si>
  <si>
    <t>Die Einzahlungen aus der Finanzierungstätigkeiten beinhalten vor allem Darlehensaufnahmen.</t>
  </si>
  <si>
    <t>Die Auszahlungen aus der Finanzierungstätigkeit beinhalten vor allem die Tilgung von Finanzschulden.</t>
  </si>
  <si>
    <r>
      <rPr>
        <b/>
        <sz val="12"/>
        <rFont val="Calibri"/>
        <family val="2"/>
        <scheme val="minor"/>
      </rPr>
      <t>Die Position zweckgewidmete Rücklagen</t>
    </r>
    <r>
      <rPr>
        <sz val="12"/>
        <rFont val="Calibri"/>
        <family val="2"/>
        <scheme val="minor"/>
      </rPr>
      <t xml:space="preserve"> eignet sich insbesondere für den Ausweis/das "Ansparen" von Überschüssen aus den Gebührenhaushalten wie bspw. Abwasser und Kanal.</t>
    </r>
  </si>
  <si>
    <t>FREIE FINANZSPITZE (Österreichweite, allgemeine Formel)</t>
  </si>
  <si>
    <t>Summe der Aufwendungen</t>
  </si>
  <si>
    <t>Hinweis: 2018 = Wert laut Rechnungabschluss; 2019 = geschätzter Wert lt. Voranschlag; 2020 = Wert lt. Voranschlag auf Basis 2019.</t>
  </si>
  <si>
    <t>Verschuldung Gemeinde (inkl. Finanzierungsleasing)</t>
  </si>
  <si>
    <t>Einwohnerstand lt. Bevölkerungsstatistik Statistik Austria zum</t>
  </si>
  <si>
    <t>Hinweis: 2018 = Wert laut Rechnungabschluss; 2019 = geschätzter Wert per 31.12.2019 lt. Voranschlag 2019; 2020 = Wert lt. Voranschlag 2020 auf Basis 2019.</t>
  </si>
  <si>
    <r>
      <t xml:space="preserve">Da die </t>
    </r>
    <r>
      <rPr>
        <b/>
        <sz val="12"/>
        <color theme="1"/>
        <rFont val="Calibri"/>
        <family val="2"/>
        <scheme val="minor"/>
      </rPr>
      <t xml:space="preserve">Schulden von Beteiligungen </t>
    </r>
    <r>
      <rPr>
        <sz val="12"/>
        <color theme="1"/>
        <rFont val="Calibri"/>
        <family val="2"/>
        <scheme val="minor"/>
      </rPr>
      <t>in der Vermögensrechnung der Gemeinde nicht abgebildet sind, diese aber für die Gemeindefinanzen eine wesentliche Steuerungsgröße sind, werden sie auch abgebildet.</t>
    </r>
  </si>
  <si>
    <r>
      <t xml:space="preserve">Da die </t>
    </r>
    <r>
      <rPr>
        <b/>
        <sz val="12"/>
        <color theme="1"/>
        <rFont val="Calibri"/>
        <family val="2"/>
        <scheme val="minor"/>
      </rPr>
      <t>Schulden von Beteiligungen</t>
    </r>
    <r>
      <rPr>
        <sz val="12"/>
        <color theme="1"/>
        <rFont val="Calibri"/>
        <family val="2"/>
        <scheme val="minor"/>
      </rPr>
      <t xml:space="preserve"> in der Vermögensrechnung der Gemeinde nicht abgebildet sind, diese aber für die Gemeindefinanzen eine wesentliche Steuerungsgröße sind, werden sie auch abgebildet.</t>
    </r>
  </si>
  <si>
    <t>Das ist - zumindest theoretisch - die zur Verfügung stehende "Manövriermasse" für Investitionen, fürs Ansparen oder außerordentliche Kredittilgungen.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</si>
</sst>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b/>
      <sz val="16"/>
      <color theme="1"/>
      <name val="Calibri"/>
      <family val="2"/>
      <scheme val="minor"/>
    </font>
    <font>
      <sz val="11"/>
      <color theme="1"/>
      <name val="Calibri"/>
      <family val="2"/>
      <scheme val="minor"/>
    </font>
    <font>
      <sz val="9"/>
      <color theme="1"/>
      <name val="Calibri"/>
      <family val="2"/>
      <scheme val="minor"/>
    </font>
    <font>
      <b/>
      <sz val="12"/>
      <name val="Calibri"/>
      <family val="2"/>
      <scheme val="minor"/>
    </font>
    <font>
      <b/>
      <sz val="11"/>
      <name val="Calibri"/>
      <family val="2"/>
      <scheme val="minor"/>
    </font>
    <font>
      <sz val="12"/>
      <name val="Calibri"/>
      <family val="2"/>
      <scheme val="minor"/>
    </font>
    <font>
      <sz val="11"/>
      <name val="Calibri"/>
      <family val="2"/>
      <scheme val="minor"/>
    </font>
    <font>
      <vertAlign val="superscript"/>
      <sz val="11"/>
      <color theme="1"/>
      <name val="Calibri (Textkörper)"/>
    </font>
    <font>
      <sz val="12"/>
      <color theme="4"/>
      <name val="Calibri"/>
      <family val="2"/>
      <scheme val="minor"/>
    </font>
    <font>
      <b/>
      <sz val="11"/>
      <color theme="0"/>
      <name val="Calibri"/>
      <family val="2"/>
      <scheme val="minor"/>
    </font>
    <font>
      <b/>
      <sz val="11"/>
      <color theme="1"/>
      <name val="Calibri"/>
      <family val="2"/>
      <scheme val="minor"/>
    </font>
    <font>
      <sz val="12"/>
      <color rgb="FFFF0000"/>
      <name val="Calibri (Textkörper)_x0000_"/>
    </font>
  </fonts>
  <fills count="9">
    <fill>
      <patternFill patternType="none"/>
    </fill>
    <fill>
      <patternFill patternType="gray125"/>
    </fill>
    <fill>
      <patternFill patternType="solid">
        <fgColor rgb="FF4BACC6"/>
        <bgColor indexed="64"/>
      </patternFill>
    </fill>
    <fill>
      <patternFill patternType="solid">
        <fgColor rgb="FFDBEEF4"/>
        <bgColor indexed="64"/>
      </patternFill>
    </fill>
    <fill>
      <patternFill patternType="solid">
        <fgColor rgb="FF9BBB59"/>
        <bgColor indexed="64"/>
      </patternFill>
    </fill>
    <fill>
      <patternFill patternType="solid">
        <fgColor rgb="FFEBF1DE"/>
        <bgColor indexed="64"/>
      </patternFill>
    </fill>
    <fill>
      <patternFill patternType="solid">
        <fgColor rgb="FFC0504D"/>
        <bgColor indexed="64"/>
      </patternFill>
    </fill>
    <fill>
      <patternFill patternType="solid">
        <fgColor rgb="FFF2DCDB"/>
        <bgColor indexed="64"/>
      </patternFill>
    </fill>
    <fill>
      <patternFill patternType="solid">
        <fgColor theme="2"/>
        <bgColor indexed="64"/>
      </patternFill>
    </fill>
  </fills>
  <borders count="1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rgb="FF4BACC6"/>
      </left>
      <right style="medium">
        <color rgb="FF4BACC6"/>
      </right>
      <top style="medium">
        <color rgb="FF4BACC6"/>
      </top>
      <bottom style="medium">
        <color rgb="FF4BACC6"/>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9BBB59"/>
      </left>
      <right style="medium">
        <color rgb="FF9BBB59"/>
      </right>
      <top style="medium">
        <color rgb="FF9BBB59"/>
      </top>
      <bottom style="medium">
        <color rgb="FF9BBB59"/>
      </bottom>
      <diagonal/>
    </border>
    <border>
      <left/>
      <right/>
      <top/>
      <bottom style="thin">
        <color auto="1"/>
      </bottom>
      <diagonal/>
    </border>
    <border>
      <left style="medium">
        <color rgb="FFC0504D"/>
      </left>
      <right style="medium">
        <color rgb="FFC0504D"/>
      </right>
      <top style="medium">
        <color rgb="FFC0504D"/>
      </top>
      <bottom style="medium">
        <color rgb="FFC0504D"/>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4" fillId="0" borderId="0" xfId="0" applyFont="1"/>
    <xf numFmtId="0" fontId="5" fillId="0" borderId="0" xfId="0" applyFont="1"/>
    <xf numFmtId="0" fontId="6" fillId="0" borderId="0" xfId="0" applyFont="1"/>
    <xf numFmtId="0" fontId="7" fillId="0" borderId="0" xfId="0" applyFont="1" applyAlignment="1">
      <alignment horizontal="right"/>
    </xf>
    <xf numFmtId="0" fontId="3" fillId="2" borderId="0" xfId="0" applyFont="1" applyFill="1"/>
    <xf numFmtId="0" fontId="0" fillId="2" borderId="0" xfId="0" applyFill="1"/>
    <xf numFmtId="0" fontId="7" fillId="2" borderId="0" xfId="0" applyFont="1" applyFill="1" applyAlignment="1">
      <alignment horizontal="right"/>
    </xf>
    <xf numFmtId="0" fontId="8" fillId="2" borderId="0" xfId="0" applyFont="1" applyFill="1" applyAlignment="1">
      <alignment horizontal="right"/>
    </xf>
    <xf numFmtId="0" fontId="9" fillId="2" borderId="0" xfId="0" quotePrefix="1" applyFont="1" applyFill="1" applyAlignment="1">
      <alignment horizontal="right"/>
    </xf>
    <xf numFmtId="3" fontId="10" fillId="0" borderId="0" xfId="0" applyNumberFormat="1" applyFont="1"/>
    <xf numFmtId="3" fontId="11" fillId="0" borderId="0" xfId="0" applyNumberFormat="1" applyFont="1"/>
    <xf numFmtId="9" fontId="11" fillId="0" borderId="0" xfId="1" applyNumberFormat="1" applyFont="1"/>
    <xf numFmtId="0" fontId="3" fillId="3" borderId="0" xfId="0" applyFont="1" applyFill="1"/>
    <xf numFmtId="3" fontId="8" fillId="3" borderId="6" xfId="0" applyNumberFormat="1" applyFont="1" applyFill="1" applyBorder="1"/>
    <xf numFmtId="3" fontId="8" fillId="3" borderId="0" xfId="0" applyNumberFormat="1" applyFont="1" applyFill="1"/>
    <xf numFmtId="3" fontId="9" fillId="3" borderId="0" xfId="0" applyNumberFormat="1" applyFont="1" applyFill="1"/>
    <xf numFmtId="9" fontId="9" fillId="3" borderId="0" xfId="1" applyNumberFormat="1" applyFont="1" applyFill="1"/>
    <xf numFmtId="0" fontId="0" fillId="0" borderId="0" xfId="0" quotePrefix="1" applyFont="1" applyFill="1" applyBorder="1"/>
    <xf numFmtId="0" fontId="6" fillId="3" borderId="0" xfId="0" applyFont="1" applyFill="1"/>
    <xf numFmtId="9" fontId="11" fillId="3" borderId="6" xfId="1" applyFont="1" applyFill="1" applyBorder="1"/>
    <xf numFmtId="9" fontId="11" fillId="3" borderId="0" xfId="1" applyFont="1" applyFill="1"/>
    <xf numFmtId="3" fontId="13" fillId="0" borderId="0" xfId="0" applyNumberFormat="1" applyFont="1" applyAlignment="1">
      <alignment horizontal="right"/>
    </xf>
    <xf numFmtId="3" fontId="10" fillId="0" borderId="0" xfId="0" applyNumberFormat="1" applyFont="1" applyAlignment="1">
      <alignment horizontal="right"/>
    </xf>
    <xf numFmtId="3" fontId="11" fillId="0" borderId="0" xfId="0" applyNumberFormat="1" applyFont="1" applyAlignment="1">
      <alignment horizontal="right"/>
    </xf>
    <xf numFmtId="9" fontId="11" fillId="0" borderId="0" xfId="1" applyFont="1" applyAlignment="1">
      <alignment horizontal="right"/>
    </xf>
    <xf numFmtId="0" fontId="0" fillId="0" borderId="0" xfId="0" applyBorder="1" applyAlignment="1">
      <alignment horizontal="center" vertical="center" wrapText="1"/>
    </xf>
    <xf numFmtId="0" fontId="3" fillId="4" borderId="0" xfId="0" applyFont="1" applyFill="1"/>
    <xf numFmtId="0" fontId="8" fillId="4" borderId="0" xfId="0" applyFont="1" applyFill="1" applyAlignment="1">
      <alignment horizontal="right"/>
    </xf>
    <xf numFmtId="0" fontId="9" fillId="4" borderId="0" xfId="0" applyFont="1" applyFill="1" applyAlignment="1">
      <alignment horizontal="right"/>
    </xf>
    <xf numFmtId="0" fontId="9" fillId="4" borderId="0" xfId="0" quotePrefix="1" applyFont="1" applyFill="1" applyAlignment="1">
      <alignment horizontal="right"/>
    </xf>
    <xf numFmtId="0" fontId="3" fillId="5" borderId="0" xfId="0" applyFont="1" applyFill="1"/>
    <xf numFmtId="3" fontId="8" fillId="5" borderId="10" xfId="0" applyNumberFormat="1" applyFont="1" applyFill="1" applyBorder="1"/>
    <xf numFmtId="3" fontId="8" fillId="5" borderId="0" xfId="0" applyNumberFormat="1" applyFont="1" applyFill="1"/>
    <xf numFmtId="3" fontId="9" fillId="5" borderId="0" xfId="0" applyNumberFormat="1" applyFont="1" applyFill="1"/>
    <xf numFmtId="9" fontId="9" fillId="5" borderId="0" xfId="1" applyNumberFormat="1" applyFont="1" applyFill="1"/>
    <xf numFmtId="0" fontId="3" fillId="0" borderId="0" xfId="0" applyFont="1" applyFill="1"/>
    <xf numFmtId="3" fontId="8" fillId="0" borderId="0" xfId="0" applyNumberFormat="1" applyFont="1" applyFill="1"/>
    <xf numFmtId="3" fontId="9" fillId="0" borderId="0" xfId="0" applyNumberFormat="1" applyFont="1" applyFill="1"/>
    <xf numFmtId="3" fontId="8" fillId="5" borderId="0" xfId="0" applyNumberFormat="1" applyFont="1" applyFill="1" applyBorder="1"/>
    <xf numFmtId="0" fontId="6" fillId="0" borderId="0" xfId="0" applyFont="1" applyFill="1"/>
    <xf numFmtId="9" fontId="11" fillId="0" borderId="0" xfId="1" applyFont="1" applyFill="1" applyBorder="1"/>
    <xf numFmtId="9" fontId="11" fillId="0" borderId="0" xfId="1" applyNumberFormat="1" applyFont="1" applyFill="1"/>
    <xf numFmtId="0" fontId="0" fillId="5" borderId="0" xfId="0" quotePrefix="1" applyFont="1" applyFill="1"/>
    <xf numFmtId="3" fontId="0" fillId="5" borderId="0" xfId="0" applyNumberFormat="1" applyFont="1" applyFill="1"/>
    <xf numFmtId="3" fontId="10" fillId="5" borderId="0" xfId="0" applyNumberFormat="1" applyFont="1" applyFill="1"/>
    <xf numFmtId="3" fontId="11" fillId="5" borderId="0" xfId="0" applyNumberFormat="1" applyFont="1" applyFill="1"/>
    <xf numFmtId="9" fontId="11" fillId="5" borderId="0" xfId="1" applyNumberFormat="1" applyFont="1" applyFill="1"/>
    <xf numFmtId="0" fontId="4" fillId="0" borderId="11" xfId="0" applyFont="1" applyBorder="1"/>
    <xf numFmtId="0" fontId="3" fillId="0" borderId="11" xfId="0" applyFont="1" applyBorder="1"/>
    <xf numFmtId="0" fontId="0" fillId="0" borderId="11" xfId="0" applyBorder="1"/>
    <xf numFmtId="0" fontId="6" fillId="0" borderId="11" xfId="0" applyFont="1" applyBorder="1"/>
    <xf numFmtId="0" fontId="0" fillId="3" borderId="0" xfId="0" applyFill="1"/>
    <xf numFmtId="0" fontId="0" fillId="3" borderId="0" xfId="0" applyFont="1" applyFill="1" applyBorder="1"/>
    <xf numFmtId="0" fontId="0" fillId="3" borderId="0" xfId="0" applyFill="1" applyBorder="1"/>
    <xf numFmtId="0" fontId="6" fillId="3" borderId="0" xfId="0" applyFont="1" applyFill="1" applyBorder="1"/>
    <xf numFmtId="0" fontId="0" fillId="3" borderId="0" xfId="0" quotePrefix="1" applyFill="1"/>
    <xf numFmtId="0" fontId="10" fillId="5" borderId="0" xfId="0" applyFont="1" applyFill="1"/>
    <xf numFmtId="0" fontId="11" fillId="5" borderId="0" xfId="0" applyFont="1" applyFill="1"/>
    <xf numFmtId="0" fontId="0" fillId="5" borderId="0" xfId="0" applyFill="1"/>
    <xf numFmtId="0" fontId="3" fillId="0" borderId="0" xfId="0" applyFont="1"/>
    <xf numFmtId="0" fontId="2" fillId="6" borderId="0" xfId="0" applyFont="1" applyFill="1"/>
    <xf numFmtId="14" fontId="2" fillId="6" borderId="0" xfId="0" applyNumberFormat="1" applyFont="1" applyFill="1" applyAlignment="1">
      <alignment horizontal="right"/>
    </xf>
    <xf numFmtId="14" fontId="14" fillId="6" borderId="0" xfId="0" quotePrefix="1" applyNumberFormat="1" applyFont="1" applyFill="1" applyAlignment="1">
      <alignment horizontal="right"/>
    </xf>
    <xf numFmtId="0" fontId="3" fillId="7" borderId="0" xfId="0" applyFont="1" applyFill="1"/>
    <xf numFmtId="3" fontId="3" fillId="7" borderId="12" xfId="0" applyNumberFormat="1" applyFont="1" applyFill="1" applyBorder="1"/>
    <xf numFmtId="3" fontId="3" fillId="7" borderId="0" xfId="0" applyNumberFormat="1" applyFont="1" applyFill="1"/>
    <xf numFmtId="3" fontId="15" fillId="3" borderId="0" xfId="0" applyNumberFormat="1" applyFont="1" applyFill="1"/>
    <xf numFmtId="3" fontId="6" fillId="0" borderId="0" xfId="0" applyNumberFormat="1" applyFont="1"/>
    <xf numFmtId="3" fontId="15" fillId="5" borderId="0" xfId="0" applyNumberFormat="1" applyFont="1" applyFill="1"/>
    <xf numFmtId="0" fontId="0" fillId="0" borderId="0" xfId="0" applyFont="1" applyFill="1"/>
    <xf numFmtId="3" fontId="0" fillId="0" borderId="0" xfId="0" applyNumberFormat="1" applyFont="1"/>
    <xf numFmtId="3" fontId="6" fillId="5" borderId="0" xfId="0" applyNumberFormat="1" applyFont="1" applyFill="1"/>
    <xf numFmtId="3" fontId="15" fillId="7" borderId="0" xfId="0" applyNumberFormat="1" applyFont="1" applyFill="1"/>
    <xf numFmtId="3" fontId="0" fillId="0" borderId="12" xfId="0" applyNumberFormat="1" applyBorder="1"/>
    <xf numFmtId="3" fontId="0" fillId="0" borderId="0" xfId="0" applyNumberFormat="1"/>
    <xf numFmtId="14" fontId="0" fillId="0" borderId="0" xfId="0" applyNumberFormat="1"/>
    <xf numFmtId="0" fontId="13" fillId="0" borderId="0" xfId="0" applyFont="1"/>
    <xf numFmtId="9" fontId="0" fillId="0" borderId="12" xfId="1" applyFont="1" applyBorder="1"/>
    <xf numFmtId="9" fontId="0" fillId="0" borderId="0" xfId="1" applyFont="1"/>
    <xf numFmtId="9" fontId="0" fillId="0" borderId="0" xfId="0" applyNumberFormat="1"/>
    <xf numFmtId="0" fontId="0" fillId="0" borderId="0" xfId="0" applyBorder="1"/>
    <xf numFmtId="0" fontId="0" fillId="7" borderId="0" xfId="0" applyFont="1" applyFill="1"/>
    <xf numFmtId="3" fontId="10" fillId="8" borderId="0" xfId="0" applyNumberFormat="1" applyFont="1" applyFill="1"/>
    <xf numFmtId="0" fontId="0" fillId="8" borderId="0" xfId="0" applyFill="1"/>
    <xf numFmtId="3" fontId="3" fillId="8" borderId="12" xfId="0" applyNumberFormat="1" applyFont="1" applyFill="1" applyBorder="1"/>
    <xf numFmtId="3" fontId="3" fillId="8" borderId="0" xfId="0" applyNumberFormat="1" applyFont="1" applyFill="1"/>
    <xf numFmtId="3" fontId="6" fillId="8" borderId="0" xfId="0" applyNumberFormat="1" applyFont="1" applyFill="1"/>
    <xf numFmtId="3" fontId="0" fillId="8" borderId="0" xfId="0" applyNumberFormat="1" applyFont="1" applyFill="1"/>
    <xf numFmtId="3" fontId="0" fillId="8" borderId="0" xfId="0" applyNumberFormat="1" applyFill="1"/>
    <xf numFmtId="9" fontId="0" fillId="8" borderId="0" xfId="0" applyNumberFormat="1" applyFill="1"/>
    <xf numFmtId="0" fontId="0" fillId="7" borderId="0" xfId="0" applyFill="1"/>
    <xf numFmtId="0" fontId="10" fillId="7" borderId="0" xfId="0" applyFont="1" applyFill="1"/>
    <xf numFmtId="0" fontId="10" fillId="0" borderId="0" xfId="0" applyFont="1"/>
    <xf numFmtId="0" fontId="11" fillId="0" borderId="0" xfId="0" applyFont="1"/>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0" xfId="0" applyFill="1" applyBorder="1" applyAlignment="1">
      <alignment horizontal="center" vertical="center" wrapText="1"/>
    </xf>
    <xf numFmtId="0" fontId="0" fillId="5" borderId="5"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6" fillId="7" borderId="1"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5" xfId="0" applyFont="1" applyFill="1" applyBorder="1" applyAlignment="1">
      <alignment horizontal="left" vertical="center" wrapText="1"/>
    </xf>
    <xf numFmtId="0" fontId="6" fillId="7" borderId="7" xfId="0" applyFont="1" applyFill="1" applyBorder="1" applyAlignment="1">
      <alignment horizontal="left" vertical="center" wrapText="1"/>
    </xf>
    <xf numFmtId="0" fontId="6" fillId="7" borderId="8" xfId="0" applyFont="1" applyFill="1" applyBorder="1" applyAlignment="1">
      <alignment horizontal="left" vertical="center" wrapText="1"/>
    </xf>
    <xf numFmtId="0" fontId="6" fillId="7" borderId="9" xfId="0"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9" defaultPivotStyle="PivotStyleMedium7"/>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62"/>
  <sheetViews>
    <sheetView tabSelected="1" topLeftCell="A4" zoomScaleNormal="170" workbookViewId="0">
      <selection activeCell="C18" sqref="C18"/>
    </sheetView>
  </sheetViews>
  <sheetFormatPr baseColWidth="10" defaultRowHeight="15.75"/>
  <cols>
    <col min="1" max="1" width="4.875" customWidth="1"/>
    <col min="2" max="2" width="42.875" customWidth="1"/>
    <col min="3" max="4" width="15.875" bestFit="1" customWidth="1"/>
    <col min="5" max="5" width="8.5" customWidth="1"/>
    <col min="6" max="6" width="8.5" style="3" customWidth="1"/>
    <col min="7" max="7" width="13.875" bestFit="1" customWidth="1"/>
    <col min="8" max="8" width="3.625" bestFit="1" customWidth="1"/>
    <col min="15" max="15" width="4.125" customWidth="1"/>
  </cols>
  <sheetData>
    <row r="1" spans="1:14" ht="21">
      <c r="A1" s="1"/>
      <c r="B1" s="2" t="s">
        <v>0</v>
      </c>
      <c r="I1" s="84" t="s">
        <v>113</v>
      </c>
      <c r="J1" s="84"/>
      <c r="K1" s="84"/>
      <c r="L1" s="84"/>
      <c r="M1" s="84"/>
      <c r="N1" s="84"/>
    </row>
    <row r="2" spans="1:14">
      <c r="A2" s="1"/>
      <c r="B2" s="3" t="s">
        <v>1</v>
      </c>
      <c r="I2" s="84" t="s">
        <v>112</v>
      </c>
      <c r="J2" s="84"/>
      <c r="K2" s="84"/>
      <c r="L2" s="84"/>
      <c r="M2" s="84"/>
      <c r="N2" s="84"/>
    </row>
    <row r="3" spans="1:14" ht="16.5" thickBot="1">
      <c r="A3" s="1"/>
      <c r="F3" s="4"/>
    </row>
    <row r="4" spans="1:14">
      <c r="A4" s="1" t="s">
        <v>2</v>
      </c>
      <c r="B4" s="5" t="s">
        <v>3</v>
      </c>
      <c r="C4" s="6"/>
      <c r="D4" s="6"/>
      <c r="E4" s="6"/>
      <c r="F4" s="7"/>
      <c r="G4" s="6"/>
      <c r="I4" s="95" t="s">
        <v>111</v>
      </c>
      <c r="J4" s="96"/>
      <c r="K4" s="96"/>
      <c r="L4" s="96"/>
      <c r="M4" s="96"/>
      <c r="N4" s="97"/>
    </row>
    <row r="5" spans="1:14" ht="17.100000000000001" customHeight="1">
      <c r="A5" s="1" t="s">
        <v>4</v>
      </c>
      <c r="B5" s="5"/>
      <c r="C5" s="8" t="s">
        <v>5</v>
      </c>
      <c r="D5" s="8" t="s">
        <v>6</v>
      </c>
      <c r="E5" s="9" t="s">
        <v>7</v>
      </c>
      <c r="F5" s="9" t="s">
        <v>8</v>
      </c>
      <c r="G5" s="8" t="s">
        <v>9</v>
      </c>
      <c r="I5" s="98"/>
      <c r="J5" s="99"/>
      <c r="K5" s="99"/>
      <c r="L5" s="99"/>
      <c r="M5" s="99"/>
      <c r="N5" s="100"/>
    </row>
    <row r="6" spans="1:14">
      <c r="A6" s="1" t="s">
        <v>10</v>
      </c>
      <c r="B6" t="s">
        <v>11</v>
      </c>
      <c r="C6" s="83">
        <v>0</v>
      </c>
      <c r="D6" s="83">
        <v>0</v>
      </c>
      <c r="E6" s="11">
        <f>C6-D6</f>
        <v>0</v>
      </c>
      <c r="F6" s="12" t="str">
        <f>IF(C6=0," ",(C6-D6)/D6)</f>
        <v xml:space="preserve"> </v>
      </c>
      <c r="G6" s="83">
        <v>0</v>
      </c>
      <c r="I6" s="98"/>
      <c r="J6" s="99"/>
      <c r="K6" s="99"/>
      <c r="L6" s="99"/>
      <c r="M6" s="99"/>
      <c r="N6" s="100"/>
    </row>
    <row r="7" spans="1:14" ht="16.5" thickBot="1">
      <c r="A7" s="1" t="s">
        <v>12</v>
      </c>
      <c r="B7" s="93" t="s">
        <v>122</v>
      </c>
      <c r="C7" s="83">
        <v>0</v>
      </c>
      <c r="D7" s="83">
        <v>0</v>
      </c>
      <c r="E7" s="11">
        <f>C7-D7</f>
        <v>0</v>
      </c>
      <c r="F7" s="12" t="str">
        <f>IF(C7=0," ",(C7-D7)/D7)</f>
        <v xml:space="preserve"> </v>
      </c>
      <c r="G7" s="83">
        <v>0</v>
      </c>
      <c r="I7" s="98"/>
      <c r="J7" s="99"/>
      <c r="K7" s="99"/>
      <c r="L7" s="99"/>
      <c r="M7" s="99"/>
      <c r="N7" s="100"/>
    </row>
    <row r="8" spans="1:14" ht="16.5" thickBot="1">
      <c r="A8" s="1" t="s">
        <v>13</v>
      </c>
      <c r="B8" s="13" t="s">
        <v>14</v>
      </c>
      <c r="C8" s="14">
        <f>SUM(C6:C7)</f>
        <v>0</v>
      </c>
      <c r="D8" s="15">
        <f>SUM(D6:D7)</f>
        <v>0</v>
      </c>
      <c r="E8" s="16">
        <f>C8-D8</f>
        <v>0</v>
      </c>
      <c r="F8" s="17" t="str">
        <f>IF(C8=0," ",(C8-D8)/D8)</f>
        <v xml:space="preserve"> </v>
      </c>
      <c r="G8" s="15">
        <f>SUM(G6:G7)</f>
        <v>0</v>
      </c>
      <c r="I8" s="98"/>
      <c r="J8" s="99"/>
      <c r="K8" s="99"/>
      <c r="L8" s="99"/>
      <c r="M8" s="99"/>
      <c r="N8" s="100"/>
    </row>
    <row r="9" spans="1:14">
      <c r="A9" s="1" t="s">
        <v>15</v>
      </c>
      <c r="B9" s="18" t="s">
        <v>16</v>
      </c>
      <c r="C9" s="83">
        <v>0</v>
      </c>
      <c r="D9" s="83">
        <v>0</v>
      </c>
      <c r="E9" s="11">
        <f>C9-D9</f>
        <v>0</v>
      </c>
      <c r="F9" s="12" t="str">
        <f>IF(C9=0," ",(C9-D9)/D9)</f>
        <v xml:space="preserve"> </v>
      </c>
      <c r="G9" s="83">
        <v>0</v>
      </c>
      <c r="I9" s="98"/>
      <c r="J9" s="99"/>
      <c r="K9" s="99"/>
      <c r="L9" s="99"/>
      <c r="M9" s="99"/>
      <c r="N9" s="100"/>
    </row>
    <row r="10" spans="1:14" ht="16.5" thickBot="1">
      <c r="A10" s="1" t="s">
        <v>17</v>
      </c>
      <c r="B10" s="13" t="s">
        <v>18</v>
      </c>
      <c r="C10" s="15">
        <f>SUM(C8:C9)</f>
        <v>0</v>
      </c>
      <c r="D10" s="15">
        <f>SUM(D8:D9)</f>
        <v>0</v>
      </c>
      <c r="E10" s="16">
        <f>C10-D10</f>
        <v>0</v>
      </c>
      <c r="F10" s="17" t="str">
        <f>IF(C10=0," ",(C10-D10)/D10)</f>
        <v xml:space="preserve"> </v>
      </c>
      <c r="G10" s="15">
        <f>SUM(G8:G9)</f>
        <v>0</v>
      </c>
      <c r="I10" s="98"/>
      <c r="J10" s="99"/>
      <c r="K10" s="99"/>
      <c r="L10" s="99"/>
      <c r="M10" s="99"/>
      <c r="N10" s="100"/>
    </row>
    <row r="11" spans="1:14" ht="18" thickBot="1">
      <c r="A11" s="1" t="s">
        <v>19</v>
      </c>
      <c r="B11" s="19" t="s">
        <v>20</v>
      </c>
      <c r="C11" s="20" t="e">
        <f>C6/-C7</f>
        <v>#DIV/0!</v>
      </c>
      <c r="D11" s="21" t="e">
        <f>D6/-D7</f>
        <v>#DIV/0!</v>
      </c>
      <c r="E11" s="21"/>
      <c r="F11" s="21"/>
      <c r="G11" s="21" t="e">
        <f>G6/-G7</f>
        <v>#DIV/0!</v>
      </c>
      <c r="I11" s="101"/>
      <c r="J11" s="102"/>
      <c r="K11" s="102"/>
      <c r="L11" s="102"/>
      <c r="M11" s="102"/>
      <c r="N11" s="103"/>
    </row>
    <row r="12" spans="1:14" ht="16.5" thickBot="1">
      <c r="A12" s="1"/>
      <c r="C12" s="22"/>
      <c r="D12" s="23"/>
      <c r="E12" s="24"/>
      <c r="F12" s="25"/>
      <c r="G12" s="23"/>
      <c r="I12" s="26"/>
      <c r="J12" s="26"/>
      <c r="K12" s="26"/>
      <c r="L12" s="26"/>
      <c r="M12" s="26"/>
    </row>
    <row r="13" spans="1:14">
      <c r="A13" s="1" t="s">
        <v>21</v>
      </c>
      <c r="B13" s="27" t="s">
        <v>22</v>
      </c>
      <c r="C13" s="28"/>
      <c r="D13" s="28"/>
      <c r="E13" s="29"/>
      <c r="F13" s="30"/>
      <c r="G13" s="28"/>
      <c r="I13" s="104" t="s">
        <v>111</v>
      </c>
      <c r="J13" s="105"/>
      <c r="K13" s="105"/>
      <c r="L13" s="105"/>
      <c r="M13" s="105"/>
      <c r="N13" s="106"/>
    </row>
    <row r="14" spans="1:14">
      <c r="A14" s="1" t="s">
        <v>23</v>
      </c>
      <c r="B14" s="27" t="s">
        <v>24</v>
      </c>
      <c r="C14" s="28" t="s">
        <v>5</v>
      </c>
      <c r="D14" s="28" t="s">
        <v>6</v>
      </c>
      <c r="E14" s="29" t="s">
        <v>7</v>
      </c>
      <c r="F14" s="29" t="s">
        <v>8</v>
      </c>
      <c r="G14" s="28" t="s">
        <v>9</v>
      </c>
      <c r="I14" s="107"/>
      <c r="J14" s="108"/>
      <c r="K14" s="108"/>
      <c r="L14" s="108"/>
      <c r="M14" s="108"/>
      <c r="N14" s="109"/>
    </row>
    <row r="15" spans="1:14">
      <c r="A15" s="1" t="s">
        <v>25</v>
      </c>
      <c r="B15" t="s">
        <v>26</v>
      </c>
      <c r="C15" s="83">
        <v>0</v>
      </c>
      <c r="D15" s="83">
        <v>0</v>
      </c>
      <c r="E15" s="11">
        <f>C15-D15</f>
        <v>0</v>
      </c>
      <c r="F15" s="12" t="str">
        <f>IF(C15=0," ",(C15-D15)/D15)</f>
        <v xml:space="preserve"> </v>
      </c>
      <c r="G15" s="83">
        <v>0</v>
      </c>
      <c r="I15" s="107"/>
      <c r="J15" s="108"/>
      <c r="K15" s="108"/>
      <c r="L15" s="108"/>
      <c r="M15" s="108"/>
      <c r="N15" s="109"/>
    </row>
    <row r="16" spans="1:14" ht="16.5" thickBot="1">
      <c r="A16" s="1" t="s">
        <v>27</v>
      </c>
      <c r="B16" t="s">
        <v>28</v>
      </c>
      <c r="C16" s="83">
        <v>0</v>
      </c>
      <c r="D16" s="83">
        <v>0</v>
      </c>
      <c r="E16" s="11">
        <f>C16-D16</f>
        <v>0</v>
      </c>
      <c r="F16" s="12" t="str">
        <f>IF(C16=0," ",(C16-D16)/D16)</f>
        <v xml:space="preserve"> </v>
      </c>
      <c r="G16" s="83">
        <v>0</v>
      </c>
      <c r="I16" s="107"/>
      <c r="J16" s="108"/>
      <c r="K16" s="108"/>
      <c r="L16" s="108"/>
      <c r="M16" s="108"/>
      <c r="N16" s="109"/>
    </row>
    <row r="17" spans="1:14" ht="16.5" thickBot="1">
      <c r="A17" s="1" t="s">
        <v>29</v>
      </c>
      <c r="B17" s="31" t="s">
        <v>30</v>
      </c>
      <c r="C17" s="32">
        <f>SUM(C15:C16)</f>
        <v>0</v>
      </c>
      <c r="D17" s="33">
        <f>SUM(D15:D16)</f>
        <v>0</v>
      </c>
      <c r="E17" s="34">
        <f>C17-D17</f>
        <v>0</v>
      </c>
      <c r="F17" s="35" t="str">
        <f>IF(C17=0," ",(C17-D17)/D17)</f>
        <v xml:space="preserve"> </v>
      </c>
      <c r="G17" s="33">
        <f>SUM(G15:G16)</f>
        <v>0</v>
      </c>
      <c r="I17" s="107"/>
      <c r="J17" s="108"/>
      <c r="K17" s="108"/>
      <c r="L17" s="108"/>
      <c r="M17" s="108"/>
      <c r="N17" s="109"/>
    </row>
    <row r="18" spans="1:14">
      <c r="A18" s="1"/>
      <c r="B18" s="36"/>
      <c r="C18" s="37"/>
      <c r="D18" s="37"/>
      <c r="E18" s="38"/>
      <c r="F18" s="38"/>
      <c r="G18" s="37"/>
      <c r="I18" s="107"/>
      <c r="J18" s="108"/>
      <c r="K18" s="108"/>
      <c r="L18" s="108"/>
      <c r="M18" s="108"/>
      <c r="N18" s="109"/>
    </row>
    <row r="19" spans="1:14">
      <c r="A19" s="1" t="s">
        <v>31</v>
      </c>
      <c r="B19" s="27" t="s">
        <v>32</v>
      </c>
      <c r="C19" s="28" t="s">
        <v>5</v>
      </c>
      <c r="D19" s="28" t="s">
        <v>6</v>
      </c>
      <c r="E19" s="29" t="s">
        <v>7</v>
      </c>
      <c r="F19" s="29" t="s">
        <v>8</v>
      </c>
      <c r="G19" s="28" t="s">
        <v>9</v>
      </c>
      <c r="I19" s="107"/>
      <c r="J19" s="108"/>
      <c r="K19" s="108"/>
      <c r="L19" s="108"/>
      <c r="M19" s="108"/>
      <c r="N19" s="109"/>
    </row>
    <row r="20" spans="1:14">
      <c r="A20" s="1" t="s">
        <v>33</v>
      </c>
      <c r="B20" t="s">
        <v>34</v>
      </c>
      <c r="C20" s="83">
        <v>0</v>
      </c>
      <c r="D20" s="83">
        <v>0</v>
      </c>
      <c r="E20" s="11">
        <f>C20-D20</f>
        <v>0</v>
      </c>
      <c r="F20" s="12" t="str">
        <f>IF(C20=0," ",(C20-D20)/D20)</f>
        <v xml:space="preserve"> </v>
      </c>
      <c r="G20" s="83">
        <v>0</v>
      </c>
      <c r="I20" s="107"/>
      <c r="J20" s="108"/>
      <c r="K20" s="108"/>
      <c r="L20" s="108"/>
      <c r="M20" s="108"/>
      <c r="N20" s="109"/>
    </row>
    <row r="21" spans="1:14">
      <c r="A21" s="1" t="s">
        <v>35</v>
      </c>
      <c r="B21" t="s">
        <v>28</v>
      </c>
      <c r="C21" s="83">
        <v>0</v>
      </c>
      <c r="D21" s="83">
        <v>0</v>
      </c>
      <c r="E21" s="11">
        <f>C21-D21</f>
        <v>0</v>
      </c>
      <c r="F21" s="12" t="str">
        <f>IF(C21=0," ",(C21-D21)/D21)</f>
        <v xml:space="preserve"> </v>
      </c>
      <c r="G21" s="83">
        <v>0</v>
      </c>
      <c r="I21" s="107"/>
      <c r="J21" s="108"/>
      <c r="K21" s="108"/>
      <c r="L21" s="108"/>
      <c r="M21" s="108"/>
      <c r="N21" s="109"/>
    </row>
    <row r="22" spans="1:14">
      <c r="A22" s="1" t="s">
        <v>36</v>
      </c>
      <c r="B22" s="31" t="s">
        <v>37</v>
      </c>
      <c r="C22" s="39">
        <f>SUM(C20:C21)</f>
        <v>0</v>
      </c>
      <c r="D22" s="33">
        <f>SUM(D20:D21)</f>
        <v>0</v>
      </c>
      <c r="E22" s="34">
        <f>C22-D22</f>
        <v>0</v>
      </c>
      <c r="F22" s="35" t="str">
        <f>IF(C22=0," ",(C22-D22)/D22)</f>
        <v xml:space="preserve"> </v>
      </c>
      <c r="G22" s="33">
        <f>SUM(G20:G21)</f>
        <v>0</v>
      </c>
      <c r="I22" s="107"/>
      <c r="J22" s="108"/>
      <c r="K22" s="108"/>
      <c r="L22" s="108"/>
      <c r="M22" s="108"/>
      <c r="N22" s="109"/>
    </row>
    <row r="23" spans="1:14" ht="16.5" thickBot="1">
      <c r="A23" s="1" t="s">
        <v>38</v>
      </c>
      <c r="B23" s="40" t="s">
        <v>39</v>
      </c>
      <c r="C23" s="41" t="e">
        <f>C21/C6*-1</f>
        <v>#DIV/0!</v>
      </c>
      <c r="D23" s="41" t="e">
        <f>D21/D6*-1</f>
        <v>#DIV/0!</v>
      </c>
      <c r="E23" s="41" t="e">
        <f>C23-D23</f>
        <v>#DIV/0!</v>
      </c>
      <c r="F23" s="42"/>
      <c r="G23" s="41" t="e">
        <f>G21/G6*-1</f>
        <v>#DIV/0!</v>
      </c>
      <c r="I23" s="107"/>
      <c r="J23" s="108"/>
      <c r="K23" s="108"/>
      <c r="L23" s="108"/>
      <c r="M23" s="108"/>
      <c r="N23" s="109"/>
    </row>
    <row r="24" spans="1:14" ht="16.5" thickBot="1">
      <c r="A24" s="1" t="s">
        <v>40</v>
      </c>
      <c r="B24" s="31" t="s">
        <v>41</v>
      </c>
      <c r="C24" s="32">
        <f>C17+C22</f>
        <v>0</v>
      </c>
      <c r="D24" s="33">
        <f>D17+D22</f>
        <v>0</v>
      </c>
      <c r="E24" s="34">
        <f>C24-D24</f>
        <v>0</v>
      </c>
      <c r="F24" s="35" t="str">
        <f>IF(C24=0," ",(C24-D24)/D24)</f>
        <v xml:space="preserve"> </v>
      </c>
      <c r="G24" s="33">
        <f>G17+G22</f>
        <v>0</v>
      </c>
      <c r="I24" s="110"/>
      <c r="J24" s="111"/>
      <c r="K24" s="111"/>
      <c r="L24" s="111"/>
      <c r="M24" s="111"/>
      <c r="N24" s="112"/>
    </row>
    <row r="25" spans="1:14" ht="16.5" thickBot="1">
      <c r="A25" s="1"/>
      <c r="E25" s="3"/>
    </row>
    <row r="26" spans="1:14" ht="15.95" customHeight="1">
      <c r="A26" s="1" t="s">
        <v>42</v>
      </c>
      <c r="B26" s="27" t="s">
        <v>43</v>
      </c>
      <c r="C26" s="28" t="s">
        <v>5</v>
      </c>
      <c r="D26" s="28" t="s">
        <v>6</v>
      </c>
      <c r="E26" s="29" t="s">
        <v>7</v>
      </c>
      <c r="F26" s="29" t="s">
        <v>8</v>
      </c>
      <c r="G26" s="28" t="s">
        <v>9</v>
      </c>
      <c r="I26" s="104" t="s">
        <v>111</v>
      </c>
      <c r="J26" s="105"/>
      <c r="K26" s="105"/>
      <c r="L26" s="105"/>
      <c r="M26" s="105"/>
      <c r="N26" s="106"/>
    </row>
    <row r="27" spans="1:14">
      <c r="A27" s="1" t="s">
        <v>44</v>
      </c>
      <c r="B27" t="s">
        <v>45</v>
      </c>
      <c r="C27" s="83">
        <v>0</v>
      </c>
      <c r="D27" s="83">
        <v>0</v>
      </c>
      <c r="E27" s="11">
        <f>C27-D27</f>
        <v>0</v>
      </c>
      <c r="F27" s="12" t="str">
        <f>IF(C27=0," ",(C27-D27)/D27)</f>
        <v xml:space="preserve"> </v>
      </c>
      <c r="G27" s="83">
        <v>0</v>
      </c>
      <c r="I27" s="107"/>
      <c r="J27" s="108"/>
      <c r="K27" s="108"/>
      <c r="L27" s="108"/>
      <c r="M27" s="108"/>
      <c r="N27" s="109"/>
    </row>
    <row r="28" spans="1:14">
      <c r="A28" s="1" t="s">
        <v>46</v>
      </c>
      <c r="B28" t="s">
        <v>47</v>
      </c>
      <c r="C28" s="83">
        <v>0</v>
      </c>
      <c r="D28" s="83">
        <v>0</v>
      </c>
      <c r="E28" s="11">
        <f>C28-D28</f>
        <v>0</v>
      </c>
      <c r="F28" s="12" t="str">
        <f>IF(C28=0," ",(C28-D28)/D28)</f>
        <v xml:space="preserve"> </v>
      </c>
      <c r="G28" s="83">
        <v>0</v>
      </c>
      <c r="I28" s="107"/>
      <c r="J28" s="108"/>
      <c r="K28" s="108"/>
      <c r="L28" s="108"/>
      <c r="M28" s="108"/>
      <c r="N28" s="109"/>
    </row>
    <row r="29" spans="1:14">
      <c r="A29" s="1" t="s">
        <v>48</v>
      </c>
      <c r="B29" s="31" t="s">
        <v>49</v>
      </c>
      <c r="C29" s="39">
        <f>SUM(C27:C28)</f>
        <v>0</v>
      </c>
      <c r="D29" s="33">
        <f>SUM(D27:D28)</f>
        <v>0</v>
      </c>
      <c r="E29" s="34">
        <f>C29-D29</f>
        <v>0</v>
      </c>
      <c r="F29" s="35" t="str">
        <f>IF(C29=0," ",(C29-D29)/D29)</f>
        <v xml:space="preserve"> </v>
      </c>
      <c r="G29" s="33">
        <f>SUM(G27:G28)</f>
        <v>0</v>
      </c>
      <c r="I29" s="107"/>
      <c r="J29" s="108"/>
      <c r="K29" s="108"/>
      <c r="L29" s="108"/>
      <c r="M29" s="108"/>
      <c r="N29" s="109"/>
    </row>
    <row r="30" spans="1:14" ht="16.5" thickBot="1">
      <c r="A30" s="1" t="s">
        <v>50</v>
      </c>
      <c r="B30" s="43" t="s">
        <v>51</v>
      </c>
      <c r="C30" s="44">
        <f>C17+C22+C29</f>
        <v>0</v>
      </c>
      <c r="D30" s="44">
        <f>D17+D22+D29</f>
        <v>0</v>
      </c>
      <c r="E30" s="46">
        <f>C30-D30</f>
        <v>0</v>
      </c>
      <c r="F30" s="47" t="str">
        <f>IF(C30=0," ",(C30-D30)/D30)</f>
        <v xml:space="preserve"> </v>
      </c>
      <c r="G30" s="45">
        <f>G17+G22+G29</f>
        <v>0</v>
      </c>
      <c r="I30" s="110"/>
      <c r="J30" s="111"/>
      <c r="K30" s="111"/>
      <c r="L30" s="111"/>
      <c r="M30" s="111"/>
      <c r="N30" s="112"/>
    </row>
    <row r="31" spans="1:14">
      <c r="A31" s="1"/>
    </row>
    <row r="32" spans="1:14">
      <c r="A32" s="48"/>
      <c r="B32" s="49" t="s">
        <v>52</v>
      </c>
      <c r="C32" s="50"/>
      <c r="D32" s="50"/>
      <c r="E32" s="50"/>
      <c r="F32" s="51"/>
      <c r="G32" s="50"/>
      <c r="H32" s="50"/>
      <c r="I32" s="50"/>
      <c r="J32" s="50"/>
      <c r="K32" s="50"/>
      <c r="L32" s="50"/>
      <c r="M32" s="50"/>
      <c r="N32" s="50"/>
    </row>
    <row r="33" spans="1:14">
      <c r="A33" s="52" t="str">
        <f t="shared" ref="A33:A40" si="0">A4</f>
        <v>1)</v>
      </c>
      <c r="B33" s="53" t="s">
        <v>53</v>
      </c>
      <c r="C33" s="54"/>
      <c r="D33" s="54"/>
      <c r="E33" s="54"/>
      <c r="F33" s="55"/>
      <c r="G33" s="54"/>
      <c r="H33" s="54"/>
      <c r="I33" s="54"/>
      <c r="J33" s="54"/>
      <c r="K33" s="54"/>
      <c r="L33" s="54"/>
      <c r="M33" s="54"/>
      <c r="N33" s="54"/>
    </row>
    <row r="34" spans="1:14">
      <c r="A34" s="52" t="str">
        <f t="shared" si="0"/>
        <v>2)</v>
      </c>
      <c r="B34" s="56" t="s">
        <v>54</v>
      </c>
      <c r="C34" s="52"/>
      <c r="D34" s="52"/>
      <c r="E34" s="52"/>
      <c r="F34" s="19"/>
      <c r="G34" s="52"/>
      <c r="H34" s="52"/>
      <c r="I34" s="52"/>
      <c r="J34" s="52"/>
      <c r="K34" s="52"/>
      <c r="L34" s="52"/>
      <c r="M34" s="52"/>
      <c r="N34" s="52"/>
    </row>
    <row r="35" spans="1:14">
      <c r="A35" s="52" t="str">
        <f t="shared" si="0"/>
        <v>3)</v>
      </c>
      <c r="B35" s="52" t="s">
        <v>55</v>
      </c>
      <c r="C35" s="52"/>
      <c r="D35" s="52"/>
      <c r="E35" s="52"/>
      <c r="F35" s="19"/>
      <c r="G35" s="52"/>
      <c r="H35" s="52"/>
      <c r="I35" s="52"/>
      <c r="J35" s="52"/>
      <c r="K35" s="52"/>
      <c r="L35" s="52"/>
      <c r="M35" s="52"/>
      <c r="N35" s="52"/>
    </row>
    <row r="36" spans="1:14">
      <c r="A36" s="52" t="str">
        <f t="shared" si="0"/>
        <v>4)</v>
      </c>
      <c r="B36" s="52" t="s">
        <v>56</v>
      </c>
      <c r="C36" s="52"/>
      <c r="D36" s="52"/>
      <c r="E36" s="52"/>
      <c r="F36" s="19"/>
      <c r="G36" s="52"/>
      <c r="H36" s="52"/>
      <c r="I36" s="52"/>
      <c r="J36" s="52"/>
      <c r="K36" s="52"/>
      <c r="L36" s="52"/>
      <c r="M36" s="52"/>
      <c r="N36" s="52"/>
    </row>
    <row r="37" spans="1:14">
      <c r="A37" s="52" t="str">
        <f t="shared" si="0"/>
        <v>5)</v>
      </c>
      <c r="B37" s="52" t="s">
        <v>57</v>
      </c>
      <c r="C37" s="52"/>
      <c r="D37" s="52"/>
      <c r="E37" s="52"/>
      <c r="F37" s="52"/>
      <c r="G37" s="52"/>
      <c r="H37" s="52"/>
      <c r="I37" s="52"/>
      <c r="J37" s="52"/>
      <c r="K37" s="52"/>
      <c r="L37" s="52"/>
      <c r="M37" s="52"/>
      <c r="N37" s="52"/>
    </row>
    <row r="38" spans="1:14">
      <c r="A38" s="52" t="str">
        <f t="shared" si="0"/>
        <v>6)</v>
      </c>
      <c r="B38" s="52" t="s">
        <v>58</v>
      </c>
      <c r="C38" s="52"/>
      <c r="D38" s="52"/>
      <c r="E38" s="52"/>
      <c r="F38" s="52"/>
      <c r="G38" s="52"/>
      <c r="H38" s="52"/>
      <c r="I38" s="52"/>
      <c r="J38" s="52"/>
      <c r="K38" s="52"/>
      <c r="L38" s="52"/>
      <c r="M38" s="52"/>
      <c r="N38" s="52"/>
    </row>
    <row r="39" spans="1:14">
      <c r="A39" s="52" t="str">
        <f t="shared" si="0"/>
        <v>7)</v>
      </c>
      <c r="B39" s="52" t="s">
        <v>59</v>
      </c>
      <c r="C39" s="52"/>
      <c r="D39" s="52"/>
      <c r="E39" s="52"/>
      <c r="F39" s="52"/>
      <c r="G39" s="52"/>
      <c r="H39" s="52"/>
      <c r="I39" s="52"/>
      <c r="J39" s="52"/>
      <c r="K39" s="52"/>
      <c r="L39" s="52"/>
      <c r="M39" s="52"/>
      <c r="N39" s="52"/>
    </row>
    <row r="40" spans="1:14">
      <c r="A40" s="52" t="str">
        <f t="shared" si="0"/>
        <v>8)</v>
      </c>
      <c r="B40" s="52" t="s">
        <v>60</v>
      </c>
      <c r="C40" s="52"/>
      <c r="D40" s="52"/>
      <c r="E40" s="52"/>
      <c r="F40" s="52"/>
      <c r="G40" s="52"/>
      <c r="H40" s="52"/>
      <c r="I40" s="52"/>
      <c r="J40" s="52"/>
      <c r="K40" s="52"/>
      <c r="L40" s="52"/>
      <c r="M40" s="52"/>
      <c r="N40" s="52"/>
    </row>
    <row r="41" spans="1:14">
      <c r="F41"/>
    </row>
    <row r="42" spans="1:14">
      <c r="A42" s="57" t="str">
        <f>A13</f>
        <v>9)</v>
      </c>
      <c r="B42" s="57" t="s">
        <v>61</v>
      </c>
      <c r="C42" s="57"/>
      <c r="D42" s="57"/>
      <c r="E42" s="57"/>
      <c r="F42" s="58"/>
      <c r="G42" s="57"/>
      <c r="H42" s="57"/>
      <c r="I42" s="57"/>
      <c r="J42" s="57"/>
      <c r="K42" s="57"/>
      <c r="L42" s="57"/>
      <c r="M42" s="57"/>
      <c r="N42" s="57"/>
    </row>
    <row r="43" spans="1:14">
      <c r="A43" s="57" t="str">
        <f>A14</f>
        <v>10)</v>
      </c>
      <c r="B43" s="57" t="s">
        <v>62</v>
      </c>
      <c r="C43" s="57"/>
      <c r="D43" s="57"/>
      <c r="E43" s="57"/>
      <c r="F43" s="58"/>
      <c r="G43" s="57"/>
      <c r="H43" s="57"/>
      <c r="I43" s="57"/>
      <c r="J43" s="57"/>
      <c r="K43" s="57"/>
      <c r="L43" s="57"/>
      <c r="M43" s="57"/>
      <c r="N43" s="57"/>
    </row>
    <row r="44" spans="1:14">
      <c r="A44" s="57" t="str">
        <f>A15</f>
        <v>11)</v>
      </c>
      <c r="B44" s="59" t="s">
        <v>63</v>
      </c>
      <c r="C44" s="57"/>
      <c r="D44" s="57"/>
      <c r="E44" s="57"/>
      <c r="F44" s="58"/>
      <c r="G44" s="57"/>
      <c r="H44" s="57"/>
      <c r="I44" s="57"/>
      <c r="J44" s="57"/>
      <c r="K44" s="57"/>
      <c r="L44" s="57"/>
      <c r="M44" s="57"/>
      <c r="N44" s="57"/>
    </row>
    <row r="45" spans="1:14">
      <c r="A45" s="57" t="str">
        <f>A16</f>
        <v>12)</v>
      </c>
      <c r="B45" s="57" t="s">
        <v>64</v>
      </c>
      <c r="C45" s="57"/>
      <c r="D45" s="57"/>
      <c r="E45" s="57"/>
      <c r="F45" s="58"/>
      <c r="G45" s="57"/>
      <c r="H45" s="57"/>
      <c r="I45" s="57"/>
      <c r="J45" s="57"/>
      <c r="K45" s="57"/>
      <c r="L45" s="57"/>
      <c r="M45" s="57"/>
      <c r="N45" s="57"/>
    </row>
    <row r="46" spans="1:14">
      <c r="A46" s="57" t="str">
        <f>A17</f>
        <v>13)</v>
      </c>
      <c r="B46" s="57" t="s">
        <v>65</v>
      </c>
      <c r="C46" s="57"/>
      <c r="D46" s="57"/>
      <c r="E46" s="57"/>
      <c r="F46" s="58"/>
      <c r="G46" s="57"/>
      <c r="H46" s="57"/>
      <c r="I46" s="57"/>
      <c r="J46" s="57"/>
      <c r="K46" s="57"/>
      <c r="L46" s="57"/>
      <c r="M46" s="57"/>
      <c r="N46" s="57"/>
    </row>
    <row r="48" spans="1:14">
      <c r="A48" s="59" t="str">
        <f t="shared" ref="A48:A53" si="1">A19</f>
        <v>14)</v>
      </c>
      <c r="B48" s="57" t="s">
        <v>116</v>
      </c>
      <c r="C48" s="57"/>
      <c r="D48" s="57"/>
      <c r="E48" s="57"/>
      <c r="F48" s="58"/>
      <c r="G48" s="57"/>
      <c r="H48" s="57"/>
      <c r="I48" s="57"/>
      <c r="J48" s="57"/>
      <c r="K48" s="57"/>
      <c r="L48" s="57"/>
      <c r="M48" s="57"/>
      <c r="N48" s="57"/>
    </row>
    <row r="49" spans="1:14">
      <c r="A49" s="59" t="str">
        <f t="shared" si="1"/>
        <v>15)</v>
      </c>
      <c r="B49" s="57" t="s">
        <v>66</v>
      </c>
      <c r="C49" s="57"/>
      <c r="D49" s="57"/>
      <c r="E49" s="57"/>
      <c r="F49" s="58"/>
      <c r="G49" s="57"/>
      <c r="H49" s="57"/>
      <c r="I49" s="57"/>
      <c r="J49" s="57"/>
      <c r="K49" s="57"/>
      <c r="L49" s="57"/>
      <c r="M49" s="57"/>
      <c r="N49" s="57"/>
    </row>
    <row r="50" spans="1:14">
      <c r="A50" s="59" t="str">
        <f t="shared" si="1"/>
        <v>16)</v>
      </c>
      <c r="B50" s="57" t="s">
        <v>117</v>
      </c>
      <c r="C50" s="57"/>
      <c r="D50" s="57"/>
      <c r="E50" s="57"/>
      <c r="F50" s="58"/>
      <c r="G50" s="57"/>
      <c r="H50" s="57"/>
      <c r="I50" s="57"/>
      <c r="J50" s="57"/>
      <c r="K50" s="57"/>
      <c r="L50" s="57"/>
      <c r="M50" s="57"/>
      <c r="N50" s="57"/>
    </row>
    <row r="51" spans="1:14">
      <c r="A51" s="59" t="str">
        <f t="shared" si="1"/>
        <v>17)</v>
      </c>
      <c r="B51" s="57" t="s">
        <v>67</v>
      </c>
      <c r="C51" s="57"/>
      <c r="D51" s="57"/>
      <c r="E51" s="57"/>
      <c r="F51" s="58"/>
      <c r="G51" s="57"/>
      <c r="H51" s="57"/>
      <c r="I51" s="57"/>
      <c r="J51" s="57"/>
      <c r="K51" s="57"/>
      <c r="L51" s="57"/>
      <c r="M51" s="57"/>
      <c r="N51" s="57"/>
    </row>
    <row r="52" spans="1:14">
      <c r="A52" s="59" t="str">
        <f t="shared" si="1"/>
        <v>18)</v>
      </c>
      <c r="B52" s="57" t="s">
        <v>68</v>
      </c>
      <c r="C52" s="57"/>
      <c r="D52" s="57"/>
      <c r="E52" s="57"/>
      <c r="F52" s="58"/>
      <c r="G52" s="57"/>
      <c r="H52" s="57"/>
      <c r="I52" s="57"/>
      <c r="J52" s="57"/>
      <c r="K52" s="57"/>
      <c r="L52" s="57"/>
      <c r="M52" s="57"/>
      <c r="N52" s="57"/>
    </row>
    <row r="53" spans="1:14">
      <c r="A53" s="59" t="str">
        <f t="shared" si="1"/>
        <v>19)</v>
      </c>
      <c r="B53" s="57" t="s">
        <v>69</v>
      </c>
      <c r="C53" s="57"/>
      <c r="D53" s="57"/>
      <c r="E53" s="57"/>
      <c r="F53" s="58"/>
      <c r="G53" s="57"/>
      <c r="H53" s="57"/>
      <c r="I53" s="57"/>
      <c r="J53" s="57"/>
      <c r="K53" s="57"/>
      <c r="L53" s="57"/>
      <c r="M53" s="57"/>
      <c r="N53" s="57"/>
    </row>
    <row r="55" spans="1:14">
      <c r="A55" s="59" t="str">
        <f>A26</f>
        <v>20)</v>
      </c>
      <c r="B55" s="57" t="s">
        <v>70</v>
      </c>
      <c r="C55" s="57"/>
      <c r="D55" s="57"/>
      <c r="E55" s="57"/>
      <c r="F55" s="57"/>
      <c r="G55" s="57"/>
      <c r="H55" s="57"/>
      <c r="I55" s="57"/>
      <c r="J55" s="57"/>
      <c r="K55" s="57"/>
      <c r="L55" s="57"/>
      <c r="M55" s="57"/>
      <c r="N55" s="57"/>
    </row>
    <row r="56" spans="1:14">
      <c r="A56" s="59" t="str">
        <f>A27</f>
        <v>21)</v>
      </c>
      <c r="B56" s="57" t="s">
        <v>118</v>
      </c>
      <c r="C56" s="57"/>
      <c r="D56" s="57"/>
      <c r="E56" s="57"/>
      <c r="F56" s="57"/>
      <c r="G56" s="57"/>
      <c r="H56" s="57"/>
      <c r="I56" s="57"/>
      <c r="J56" s="57"/>
      <c r="K56" s="57"/>
      <c r="L56" s="57"/>
      <c r="M56" s="57"/>
      <c r="N56" s="57"/>
    </row>
    <row r="57" spans="1:14">
      <c r="A57" s="59" t="str">
        <f>A28</f>
        <v>22)</v>
      </c>
      <c r="B57" s="57" t="s">
        <v>119</v>
      </c>
      <c r="C57" s="57"/>
      <c r="D57" s="57"/>
      <c r="E57" s="57"/>
      <c r="F57" s="57"/>
      <c r="G57" s="57"/>
      <c r="H57" s="57"/>
      <c r="I57" s="57"/>
      <c r="J57" s="57"/>
      <c r="K57" s="57"/>
      <c r="L57" s="57"/>
      <c r="M57" s="57"/>
      <c r="N57" s="57"/>
    </row>
    <row r="58" spans="1:14">
      <c r="A58" s="59" t="str">
        <f>A29</f>
        <v>23)</v>
      </c>
      <c r="B58" s="57" t="s">
        <v>71</v>
      </c>
      <c r="C58" s="57"/>
      <c r="D58" s="57"/>
      <c r="E58" s="57"/>
      <c r="F58" s="57"/>
      <c r="G58" s="57"/>
      <c r="H58" s="57"/>
      <c r="I58" s="57"/>
      <c r="J58" s="57"/>
      <c r="K58" s="57"/>
      <c r="L58" s="57"/>
      <c r="M58" s="57"/>
      <c r="N58" s="57"/>
    </row>
    <row r="59" spans="1:14">
      <c r="A59" s="59" t="str">
        <f>A30</f>
        <v>24)</v>
      </c>
      <c r="B59" s="57" t="s">
        <v>72</v>
      </c>
      <c r="C59" s="57"/>
      <c r="D59" s="57"/>
      <c r="E59" s="57"/>
      <c r="F59" s="57"/>
      <c r="G59" s="57"/>
      <c r="H59" s="57"/>
      <c r="I59" s="57"/>
      <c r="J59" s="57"/>
      <c r="K59" s="57"/>
      <c r="L59" s="57"/>
      <c r="M59" s="57"/>
      <c r="N59" s="57"/>
    </row>
    <row r="60" spans="1:14">
      <c r="F60"/>
    </row>
    <row r="61" spans="1:14">
      <c r="F61"/>
    </row>
    <row r="62" spans="1:14">
      <c r="F62"/>
    </row>
  </sheetData>
  <mergeCells count="3">
    <mergeCell ref="I4:N11"/>
    <mergeCell ref="I13:N24"/>
    <mergeCell ref="I26:N30"/>
  </mergeCells>
  <pageMargins left="0.7" right="0.7" top="0.75" bottom="0.75" header="0.3" footer="0.3"/>
  <pageSetup paperSize="9" scale="69" orientation="landscape" r:id="rId1"/>
  <rowBreaks count="1" manualBreakCount="1">
    <brk id="30"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57"/>
  <sheetViews>
    <sheetView zoomScale="118" zoomScaleSheetLayoutView="90" workbookViewId="0">
      <selection activeCell="E6" sqref="E6"/>
    </sheetView>
  </sheetViews>
  <sheetFormatPr baseColWidth="10" defaultRowHeight="15.75"/>
  <cols>
    <col min="1" max="1" width="4.625" customWidth="1"/>
    <col min="2" max="2" width="57.875" bestFit="1" customWidth="1"/>
    <col min="3" max="3" width="10.875" customWidth="1"/>
    <col min="5" max="5" width="10.625" customWidth="1"/>
    <col min="6" max="6" width="10.125" customWidth="1"/>
  </cols>
  <sheetData>
    <row r="1" spans="1:9" ht="21">
      <c r="B1" s="2" t="s">
        <v>73</v>
      </c>
    </row>
    <row r="2" spans="1:9">
      <c r="B2" s="3" t="s">
        <v>1</v>
      </c>
    </row>
    <row r="3" spans="1:9">
      <c r="B3" s="3" t="s">
        <v>123</v>
      </c>
    </row>
    <row r="4" spans="1:9">
      <c r="B4" s="3"/>
    </row>
    <row r="5" spans="1:9" ht="16.5" thickBot="1">
      <c r="A5" t="s">
        <v>2</v>
      </c>
      <c r="B5" s="61" t="s">
        <v>74</v>
      </c>
      <c r="C5" s="62">
        <v>43465</v>
      </c>
      <c r="D5" s="62">
        <v>43830</v>
      </c>
      <c r="E5" s="63" t="s">
        <v>7</v>
      </c>
      <c r="F5" s="62">
        <v>44196</v>
      </c>
    </row>
    <row r="6" spans="1:9" ht="16.5" thickBot="1">
      <c r="B6" s="64" t="s">
        <v>75</v>
      </c>
      <c r="C6" s="86">
        <v>0</v>
      </c>
      <c r="D6" s="86">
        <v>0</v>
      </c>
      <c r="E6" s="67">
        <f>'Seite 1'!C9</f>
        <v>0</v>
      </c>
      <c r="F6" s="85">
        <v>0</v>
      </c>
    </row>
    <row r="7" spans="1:9">
      <c r="A7" t="s">
        <v>4</v>
      </c>
      <c r="B7" s="3" t="s">
        <v>76</v>
      </c>
      <c r="C7" s="87">
        <v>0</v>
      </c>
      <c r="D7" s="87">
        <v>0</v>
      </c>
      <c r="E7" s="68">
        <f>F7-D7</f>
        <v>0</v>
      </c>
      <c r="F7" s="87">
        <v>0</v>
      </c>
    </row>
    <row r="8" spans="1:9">
      <c r="A8" t="s">
        <v>10</v>
      </c>
      <c r="B8" s="3" t="s">
        <v>77</v>
      </c>
      <c r="C8" s="87">
        <v>0</v>
      </c>
      <c r="D8" s="87">
        <v>0</v>
      </c>
      <c r="E8" s="68">
        <f>F8-D8</f>
        <v>0</v>
      </c>
      <c r="F8" s="87">
        <v>0</v>
      </c>
    </row>
    <row r="9" spans="1:9" ht="16.5" thickBot="1">
      <c r="C9" s="68"/>
      <c r="D9" s="68"/>
      <c r="E9" s="68"/>
      <c r="F9" s="12"/>
    </row>
    <row r="10" spans="1:9">
      <c r="B10" s="113" t="s">
        <v>111</v>
      </c>
      <c r="C10" s="114"/>
      <c r="D10" s="114"/>
      <c r="E10" s="114"/>
      <c r="F10" s="114"/>
      <c r="G10" s="114"/>
      <c r="H10" s="114"/>
      <c r="I10" s="115"/>
    </row>
    <row r="11" spans="1:9">
      <c r="B11" s="116"/>
      <c r="C11" s="117"/>
      <c r="D11" s="117"/>
      <c r="E11" s="117"/>
      <c r="F11" s="117"/>
      <c r="G11" s="117"/>
      <c r="H11" s="117"/>
      <c r="I11" s="118"/>
    </row>
    <row r="12" spans="1:9" ht="16.5" thickBot="1">
      <c r="B12" s="119"/>
      <c r="C12" s="120"/>
      <c r="D12" s="120"/>
      <c r="E12" s="120"/>
      <c r="F12" s="120"/>
      <c r="G12" s="120"/>
      <c r="H12" s="120"/>
      <c r="I12" s="121"/>
    </row>
    <row r="13" spans="1:9">
      <c r="E13" s="3"/>
      <c r="F13" s="3"/>
    </row>
    <row r="14" spans="1:9">
      <c r="A14" t="s">
        <v>12</v>
      </c>
      <c r="B14" s="61" t="s">
        <v>78</v>
      </c>
      <c r="C14" s="62">
        <v>43465</v>
      </c>
      <c r="D14" s="62">
        <v>43830</v>
      </c>
      <c r="E14" s="63" t="s">
        <v>7</v>
      </c>
      <c r="F14" s="62">
        <v>44196</v>
      </c>
    </row>
    <row r="15" spans="1:9">
      <c r="B15" s="64" t="s">
        <v>79</v>
      </c>
      <c r="C15" s="86"/>
      <c r="D15" s="86"/>
      <c r="E15" s="69">
        <f>'Seite 1'!C30</f>
        <v>0</v>
      </c>
      <c r="F15" s="86">
        <f>D15+'Seite 1'!C30</f>
        <v>0</v>
      </c>
    </row>
    <row r="16" spans="1:9">
      <c r="B16" s="3" t="s">
        <v>80</v>
      </c>
      <c r="C16" s="87"/>
      <c r="D16" s="87"/>
      <c r="E16" s="68">
        <f>F16-D16</f>
        <v>0</v>
      </c>
      <c r="F16" s="87"/>
    </row>
    <row r="17" spans="1:9" ht="16.5" thickBot="1">
      <c r="B17" s="3"/>
      <c r="C17" s="68"/>
      <c r="D17" s="68"/>
      <c r="E17" s="68"/>
      <c r="F17" s="12"/>
    </row>
    <row r="18" spans="1:9">
      <c r="B18" s="113" t="s">
        <v>111</v>
      </c>
      <c r="C18" s="114"/>
      <c r="D18" s="114"/>
      <c r="E18" s="114"/>
      <c r="F18" s="114"/>
      <c r="G18" s="114"/>
      <c r="H18" s="114"/>
      <c r="I18" s="115"/>
    </row>
    <row r="19" spans="1:9">
      <c r="B19" s="116"/>
      <c r="C19" s="117"/>
      <c r="D19" s="117"/>
      <c r="E19" s="117"/>
      <c r="F19" s="117"/>
      <c r="G19" s="117"/>
      <c r="H19" s="117"/>
      <c r="I19" s="118"/>
    </row>
    <row r="20" spans="1:9" ht="16.5" thickBot="1">
      <c r="B20" s="119"/>
      <c r="C20" s="120"/>
      <c r="D20" s="120"/>
      <c r="E20" s="120"/>
      <c r="F20" s="120"/>
      <c r="G20" s="120"/>
      <c r="H20" s="120"/>
      <c r="I20" s="121"/>
    </row>
    <row r="21" spans="1:9">
      <c r="B21" s="3" t="s">
        <v>82</v>
      </c>
      <c r="C21" s="68"/>
      <c r="D21" s="68"/>
      <c r="E21" s="68"/>
      <c r="F21" s="12"/>
    </row>
    <row r="22" spans="1:9">
      <c r="B22" s="61" t="s">
        <v>83</v>
      </c>
      <c r="C22" s="62">
        <v>42735</v>
      </c>
      <c r="D22" s="62">
        <v>43100</v>
      </c>
      <c r="E22" s="62">
        <v>43465</v>
      </c>
      <c r="F22" s="62">
        <v>43830</v>
      </c>
      <c r="G22" s="62">
        <v>44196</v>
      </c>
      <c r="I22" s="63" t="s">
        <v>84</v>
      </c>
    </row>
    <row r="23" spans="1:9">
      <c r="A23" t="s">
        <v>13</v>
      </c>
      <c r="B23" s="70" t="s">
        <v>124</v>
      </c>
      <c r="C23" s="88">
        <v>0</v>
      </c>
      <c r="D23" s="88">
        <v>0</v>
      </c>
      <c r="E23" s="89">
        <v>0</v>
      </c>
      <c r="F23" s="89">
        <v>0</v>
      </c>
      <c r="G23" s="89">
        <v>0</v>
      </c>
      <c r="I23" s="72">
        <f>G23-F23</f>
        <v>0</v>
      </c>
    </row>
    <row r="24" spans="1:9" ht="16.5" thickBot="1">
      <c r="A24" t="s">
        <v>15</v>
      </c>
      <c r="B24" t="s">
        <v>85</v>
      </c>
      <c r="C24" s="88">
        <v>0</v>
      </c>
      <c r="D24" s="88">
        <v>0</v>
      </c>
      <c r="E24" s="84">
        <v>0</v>
      </c>
      <c r="F24" s="84">
        <v>0</v>
      </c>
      <c r="G24" s="84">
        <v>0</v>
      </c>
      <c r="I24" s="68">
        <f>G24-F24</f>
        <v>0</v>
      </c>
    </row>
    <row r="25" spans="1:9" ht="16.5" thickBot="1">
      <c r="B25" s="64" t="s">
        <v>86</v>
      </c>
      <c r="C25" s="66">
        <f>SUM(C23:C24)</f>
        <v>0</v>
      </c>
      <c r="D25" s="66">
        <f>SUM(D23:D24)</f>
        <v>0</v>
      </c>
      <c r="E25" s="66">
        <f>SUM(E23:E24)</f>
        <v>0</v>
      </c>
      <c r="F25" s="66">
        <f>SUM(F23:F24)</f>
        <v>0</v>
      </c>
      <c r="G25" s="65">
        <f>SUM(G23:G24)</f>
        <v>0</v>
      </c>
      <c r="I25" s="73">
        <f>SUM(I23:I24)</f>
        <v>0</v>
      </c>
    </row>
    <row r="26" spans="1:9" ht="16.5" thickBot="1"/>
    <row r="27" spans="1:9">
      <c r="B27" s="113" t="s">
        <v>111</v>
      </c>
      <c r="C27" s="114"/>
      <c r="D27" s="114"/>
      <c r="E27" s="114"/>
      <c r="F27" s="114"/>
      <c r="G27" s="114"/>
      <c r="H27" s="114"/>
      <c r="I27" s="115"/>
    </row>
    <row r="28" spans="1:9">
      <c r="B28" s="116"/>
      <c r="C28" s="117"/>
      <c r="D28" s="117"/>
      <c r="E28" s="117"/>
      <c r="F28" s="117"/>
      <c r="G28" s="117"/>
      <c r="H28" s="117"/>
      <c r="I28" s="118"/>
    </row>
    <row r="29" spans="1:9" ht="16.5" thickBot="1">
      <c r="B29" s="119"/>
      <c r="C29" s="120"/>
      <c r="D29" s="120"/>
      <c r="E29" s="120"/>
      <c r="F29" s="120"/>
      <c r="G29" s="120"/>
      <c r="H29" s="120"/>
      <c r="I29" s="121"/>
    </row>
    <row r="31" spans="1:9" ht="16.5" thickBot="1">
      <c r="B31" s="61" t="s">
        <v>87</v>
      </c>
      <c r="C31" s="62">
        <v>42735</v>
      </c>
      <c r="D31" s="62">
        <v>43100</v>
      </c>
      <c r="E31" s="62">
        <v>43465</v>
      </c>
      <c r="F31" s="62">
        <v>43830</v>
      </c>
      <c r="G31" s="62">
        <v>44196</v>
      </c>
      <c r="I31" s="63" t="s">
        <v>84</v>
      </c>
    </row>
    <row r="32" spans="1:9" ht="16.5" thickBot="1">
      <c r="A32" t="s">
        <v>17</v>
      </c>
      <c r="B32" t="s">
        <v>88</v>
      </c>
      <c r="C32" s="75" t="e">
        <f>C25/$D$33*1000</f>
        <v>#DIV/0!</v>
      </c>
      <c r="D32" s="75" t="e">
        <f>D25/$D$33*1000</f>
        <v>#DIV/0!</v>
      </c>
      <c r="E32" s="75" t="e">
        <f>E25/$D$33*1000</f>
        <v>#DIV/0!</v>
      </c>
      <c r="F32" s="75" t="e">
        <f>F25/$D$33*1000</f>
        <v>#DIV/0!</v>
      </c>
      <c r="G32" s="74" t="e">
        <f>G25/$D$33*1000</f>
        <v>#DIV/0!</v>
      </c>
      <c r="I32" s="75" t="e">
        <f>G32-F32</f>
        <v>#DIV/0!</v>
      </c>
    </row>
    <row r="33" spans="1:12">
      <c r="B33" t="s">
        <v>125</v>
      </c>
      <c r="C33" s="76">
        <v>43465</v>
      </c>
      <c r="D33" s="89"/>
      <c r="E33" t="s">
        <v>89</v>
      </c>
    </row>
    <row r="34" spans="1:12" ht="16.5" thickBot="1"/>
    <row r="35" spans="1:12">
      <c r="B35" s="113" t="s">
        <v>111</v>
      </c>
      <c r="C35" s="114"/>
      <c r="D35" s="114"/>
      <c r="E35" s="114"/>
      <c r="F35" s="114"/>
      <c r="G35" s="114"/>
      <c r="H35" s="114"/>
      <c r="I35" s="115"/>
    </row>
    <row r="36" spans="1:12">
      <c r="B36" s="116"/>
      <c r="C36" s="117"/>
      <c r="D36" s="117"/>
      <c r="E36" s="117"/>
      <c r="F36" s="117"/>
      <c r="G36" s="117"/>
      <c r="H36" s="117"/>
      <c r="I36" s="118"/>
    </row>
    <row r="37" spans="1:12" ht="16.5" thickBot="1">
      <c r="B37" s="119"/>
      <c r="C37" s="120"/>
      <c r="D37" s="120"/>
      <c r="E37" s="120"/>
      <c r="F37" s="120"/>
      <c r="G37" s="120"/>
      <c r="H37" s="120"/>
      <c r="I37" s="121"/>
    </row>
    <row r="38" spans="1:12">
      <c r="B38" s="77"/>
    </row>
    <row r="39" spans="1:12" ht="16.5" thickBot="1">
      <c r="B39" s="61" t="s">
        <v>121</v>
      </c>
      <c r="C39" s="62">
        <v>42735</v>
      </c>
      <c r="D39" s="62">
        <v>43100</v>
      </c>
      <c r="E39" s="62">
        <v>43465</v>
      </c>
      <c r="F39" s="62">
        <v>43830</v>
      </c>
      <c r="G39" s="62">
        <v>44196</v>
      </c>
    </row>
    <row r="40" spans="1:12" ht="16.5" thickBot="1">
      <c r="A40" t="s">
        <v>19</v>
      </c>
      <c r="B40" t="s">
        <v>90</v>
      </c>
      <c r="C40" s="90">
        <v>0</v>
      </c>
      <c r="D40" s="90">
        <v>0</v>
      </c>
      <c r="E40" s="80" t="e">
        <f>('Seite 1'!G17+'Seite 1'!G28)/'Seite 1'!G15</f>
        <v>#DIV/0!</v>
      </c>
      <c r="F40" s="79" t="e">
        <f>('Seite 1'!D17+'Seite 1'!D28)/'Seite 1'!D15</f>
        <v>#DIV/0!</v>
      </c>
      <c r="G40" s="78" t="e">
        <f>('Seite 1'!C17+'Seite 1'!C28)/'Seite 1'!C15</f>
        <v>#DIV/0!</v>
      </c>
    </row>
    <row r="41" spans="1:12" ht="16.5" thickBot="1"/>
    <row r="42" spans="1:12">
      <c r="B42" s="113" t="s">
        <v>114</v>
      </c>
      <c r="C42" s="114"/>
      <c r="D42" s="114"/>
      <c r="E42" s="114"/>
      <c r="F42" s="114"/>
      <c r="G42" s="114"/>
      <c r="H42" s="114"/>
      <c r="I42" s="115"/>
    </row>
    <row r="43" spans="1:12">
      <c r="B43" s="116"/>
      <c r="C43" s="117"/>
      <c r="D43" s="117"/>
      <c r="E43" s="117"/>
      <c r="F43" s="117"/>
      <c r="G43" s="117"/>
      <c r="H43" s="117"/>
      <c r="I43" s="118"/>
    </row>
    <row r="44" spans="1:12" ht="16.5" thickBot="1">
      <c r="B44" s="119"/>
      <c r="C44" s="120"/>
      <c r="D44" s="120"/>
      <c r="E44" s="120"/>
      <c r="F44" s="120"/>
      <c r="G44" s="120"/>
      <c r="H44" s="120"/>
      <c r="I44" s="121"/>
    </row>
    <row r="45" spans="1:12">
      <c r="B45" s="81"/>
      <c r="C45" s="81"/>
      <c r="D45" s="81"/>
      <c r="E45" s="81"/>
      <c r="F45" s="81"/>
      <c r="G45" s="81"/>
      <c r="H45" s="81"/>
    </row>
    <row r="46" spans="1:12">
      <c r="B46" s="49" t="s">
        <v>52</v>
      </c>
      <c r="C46" s="50"/>
      <c r="D46" s="50"/>
      <c r="E46" s="50"/>
      <c r="F46" s="50"/>
      <c r="G46" s="50"/>
      <c r="H46" s="50"/>
      <c r="I46" s="50"/>
      <c r="J46" s="50"/>
      <c r="K46" s="50"/>
      <c r="L46" s="50"/>
    </row>
    <row r="47" spans="1:12">
      <c r="A47" t="s">
        <v>2</v>
      </c>
      <c r="B47" s="82" t="s">
        <v>91</v>
      </c>
      <c r="C47" s="82"/>
      <c r="D47" s="82"/>
      <c r="E47" s="82"/>
      <c r="F47" s="82"/>
      <c r="G47" s="82"/>
      <c r="H47" s="82"/>
      <c r="I47" s="82"/>
      <c r="J47" s="82"/>
      <c r="K47" s="91"/>
      <c r="L47" s="91"/>
    </row>
    <row r="48" spans="1:12">
      <c r="A48" t="s">
        <v>4</v>
      </c>
      <c r="B48" s="82" t="s">
        <v>92</v>
      </c>
      <c r="C48" s="82"/>
      <c r="D48" s="82"/>
      <c r="E48" s="82"/>
      <c r="F48" s="82"/>
      <c r="G48" s="82"/>
      <c r="H48" s="82"/>
      <c r="I48" s="82"/>
      <c r="J48" s="82"/>
      <c r="K48" s="91"/>
      <c r="L48" s="91"/>
    </row>
    <row r="49" spans="1:12">
      <c r="A49" t="s">
        <v>93</v>
      </c>
      <c r="B49" s="92" t="s">
        <v>120</v>
      </c>
      <c r="C49" s="82"/>
      <c r="D49" s="82"/>
      <c r="E49" s="82"/>
      <c r="F49" s="82"/>
      <c r="G49" s="82"/>
      <c r="H49" s="82"/>
      <c r="I49" s="82"/>
      <c r="J49" s="82"/>
      <c r="K49" s="91"/>
      <c r="L49" s="91"/>
    </row>
    <row r="50" spans="1:12">
      <c r="A50" t="s">
        <v>12</v>
      </c>
      <c r="B50" s="82" t="s">
        <v>94</v>
      </c>
      <c r="C50" s="82"/>
      <c r="D50" s="82"/>
      <c r="E50" s="82"/>
      <c r="F50" s="82"/>
      <c r="G50" s="82"/>
      <c r="H50" s="82"/>
      <c r="I50" s="82"/>
      <c r="J50" s="82"/>
      <c r="K50" s="91"/>
      <c r="L50" s="91"/>
    </row>
    <row r="51" spans="1:12">
      <c r="B51" s="82" t="s">
        <v>95</v>
      </c>
      <c r="C51" s="82"/>
      <c r="D51" s="82"/>
      <c r="E51" s="82"/>
      <c r="F51" s="82"/>
      <c r="G51" s="82"/>
      <c r="H51" s="82"/>
      <c r="I51" s="82"/>
      <c r="J51" s="82"/>
      <c r="K51" s="91"/>
      <c r="L51" s="91"/>
    </row>
    <row r="52" spans="1:12">
      <c r="A52" t="s">
        <v>13</v>
      </c>
      <c r="B52" s="82" t="s">
        <v>115</v>
      </c>
      <c r="C52" s="82"/>
      <c r="D52" s="82"/>
      <c r="E52" s="82"/>
      <c r="F52" s="82"/>
      <c r="G52" s="82"/>
      <c r="H52" s="82"/>
      <c r="I52" s="82"/>
      <c r="J52" s="82"/>
      <c r="K52" s="91"/>
      <c r="L52" s="91"/>
    </row>
    <row r="53" spans="1:12">
      <c r="A53" t="s">
        <v>97</v>
      </c>
      <c r="B53" s="82" t="s">
        <v>127</v>
      </c>
      <c r="C53" s="82"/>
      <c r="D53" s="82"/>
      <c r="E53" s="82"/>
      <c r="F53" s="82"/>
      <c r="G53" s="82"/>
      <c r="H53" s="82"/>
      <c r="I53" s="82"/>
      <c r="J53" s="82"/>
      <c r="K53" s="91"/>
      <c r="L53" s="91"/>
    </row>
    <row r="54" spans="1:12">
      <c r="A54" t="s">
        <v>17</v>
      </c>
      <c r="B54" s="82" t="s">
        <v>98</v>
      </c>
      <c r="C54" s="82"/>
      <c r="D54" s="82"/>
      <c r="E54" s="82"/>
      <c r="F54" s="82"/>
      <c r="G54" s="82"/>
      <c r="H54" s="82"/>
      <c r="I54" s="82"/>
      <c r="J54" s="82"/>
      <c r="K54" s="91"/>
      <c r="L54" s="91"/>
    </row>
    <row r="55" spans="1:12">
      <c r="A55" t="s">
        <v>19</v>
      </c>
      <c r="B55" s="82" t="s">
        <v>99</v>
      </c>
      <c r="C55" s="82"/>
      <c r="D55" s="82"/>
      <c r="E55" s="82"/>
      <c r="F55" s="82"/>
      <c r="G55" s="82"/>
      <c r="H55" s="82"/>
      <c r="I55" s="82"/>
      <c r="J55" s="82"/>
      <c r="K55" s="91"/>
      <c r="L55" s="91"/>
    </row>
    <row r="56" spans="1:12">
      <c r="B56" s="82" t="s">
        <v>100</v>
      </c>
      <c r="C56" s="82"/>
      <c r="D56" s="82"/>
      <c r="E56" s="82"/>
      <c r="F56" s="82"/>
      <c r="G56" s="82"/>
      <c r="H56" s="82"/>
      <c r="I56" s="82"/>
      <c r="J56" s="82"/>
      <c r="K56" s="91"/>
      <c r="L56" s="91"/>
    </row>
    <row r="57" spans="1:12">
      <c r="B57" s="82" t="s">
        <v>129</v>
      </c>
      <c r="C57" s="82"/>
      <c r="D57" s="82"/>
      <c r="E57" s="82"/>
      <c r="F57" s="82"/>
      <c r="G57" s="82"/>
      <c r="H57" s="82"/>
      <c r="I57" s="82"/>
      <c r="J57" s="82"/>
      <c r="K57" s="91"/>
      <c r="L57" s="91"/>
    </row>
  </sheetData>
  <mergeCells count="5">
    <mergeCell ref="B10:I12"/>
    <mergeCell ref="B18:I20"/>
    <mergeCell ref="B27:I29"/>
    <mergeCell ref="B35:I37"/>
    <mergeCell ref="B42:I44"/>
  </mergeCells>
  <pageMargins left="0.7" right="0.7" top="0.75" bottom="0.75" header="0.3" footer="0.3"/>
  <pageSetup paperSize="9" scale="67" orientation="landscape" r:id="rId1"/>
  <rowBreaks count="1" manualBreakCount="1">
    <brk id="44" max="16383" man="1"/>
  </rowBreaks>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'Seite 2'!C32:G32</xm:f>
              <xm:sqref>H32</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'Seite 2'!C23:G23</xm:f>
              <xm:sqref>H23</xm:sqref>
            </x14:sparkline>
            <x14:sparkline>
              <xm:f>'Seite 2'!C24:G24</xm:f>
              <xm:sqref>H24</xm:sqref>
            </x14:sparkline>
            <x14:sparkline>
              <xm:f>'Seite 2'!C25:G25</xm:f>
              <xm:sqref>H25</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'Seite 2'!G40:N40</xm:f>
              <xm:sqref>H40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62"/>
  <sheetViews>
    <sheetView zoomScaleNormal="170" workbookViewId="0">
      <selection activeCell="B3" sqref="B3"/>
    </sheetView>
  </sheetViews>
  <sheetFormatPr baseColWidth="10" defaultRowHeight="15.75"/>
  <cols>
    <col min="1" max="1" width="4.875" customWidth="1"/>
    <col min="2" max="2" width="42.875" customWidth="1"/>
    <col min="3" max="4" width="15.875" bestFit="1" customWidth="1"/>
    <col min="5" max="5" width="8.5" customWidth="1"/>
    <col min="6" max="6" width="8.5" style="3" customWidth="1"/>
    <col min="7" max="7" width="13.875" bestFit="1" customWidth="1"/>
    <col min="8" max="8" width="3.625" bestFit="1" customWidth="1"/>
    <col min="15" max="15" width="4.125" customWidth="1"/>
  </cols>
  <sheetData>
    <row r="1" spans="1:21" ht="21">
      <c r="A1" s="1"/>
      <c r="B1" s="2" t="s">
        <v>0</v>
      </c>
    </row>
    <row r="2" spans="1:21">
      <c r="A2" s="1"/>
      <c r="B2" s="3" t="s">
        <v>1</v>
      </c>
    </row>
    <row r="3" spans="1:21" ht="16.5" thickBot="1">
      <c r="A3" s="1"/>
      <c r="F3" s="4"/>
    </row>
    <row r="4" spans="1:21">
      <c r="A4" s="1" t="s">
        <v>2</v>
      </c>
      <c r="B4" s="5" t="s">
        <v>3</v>
      </c>
      <c r="C4" s="6"/>
      <c r="D4" s="6"/>
      <c r="E4" s="6"/>
      <c r="F4" s="7"/>
      <c r="G4" s="6"/>
      <c r="I4" s="95" t="s">
        <v>107</v>
      </c>
      <c r="J4" s="96"/>
      <c r="K4" s="96"/>
      <c r="L4" s="96"/>
      <c r="M4" s="96"/>
      <c r="N4" s="97"/>
    </row>
    <row r="5" spans="1:21" ht="17.100000000000001" customHeight="1">
      <c r="A5" s="1" t="s">
        <v>4</v>
      </c>
      <c r="B5" s="5"/>
      <c r="C5" s="8" t="s">
        <v>5</v>
      </c>
      <c r="D5" s="8" t="s">
        <v>6</v>
      </c>
      <c r="E5" s="9" t="s">
        <v>7</v>
      </c>
      <c r="F5" s="9" t="s">
        <v>8</v>
      </c>
      <c r="G5" s="8" t="s">
        <v>9</v>
      </c>
      <c r="I5" s="98"/>
      <c r="J5" s="99"/>
      <c r="K5" s="99"/>
      <c r="L5" s="99"/>
      <c r="M5" s="99"/>
      <c r="N5" s="100"/>
    </row>
    <row r="6" spans="1:21">
      <c r="A6" s="1" t="s">
        <v>10</v>
      </c>
      <c r="B6" t="s">
        <v>11</v>
      </c>
      <c r="C6" s="10">
        <v>6048</v>
      </c>
      <c r="D6" s="10">
        <v>6036</v>
      </c>
      <c r="E6" s="11">
        <f>C6-D6</f>
        <v>12</v>
      </c>
      <c r="F6" s="12">
        <f>IF(C6=0," ",(C6-D6)/D6)</f>
        <v>1.9880715705765406E-3</v>
      </c>
      <c r="G6" s="10">
        <v>6105</v>
      </c>
      <c r="I6" s="98"/>
      <c r="J6" s="99"/>
      <c r="K6" s="99"/>
      <c r="L6" s="99"/>
      <c r="M6" s="99"/>
      <c r="N6" s="100"/>
    </row>
    <row r="7" spans="1:21" ht="16.5" thickBot="1">
      <c r="A7" s="1" t="s">
        <v>12</v>
      </c>
      <c r="B7" s="93" t="s">
        <v>122</v>
      </c>
      <c r="C7" s="10">
        <v>-6374</v>
      </c>
      <c r="D7" s="10">
        <v>-6150</v>
      </c>
      <c r="E7" s="11">
        <f>C7-D7</f>
        <v>-224</v>
      </c>
      <c r="F7" s="12">
        <f>IF(C7=0," ",(C7-D7)/D7)</f>
        <v>3.6422764227642276E-2</v>
      </c>
      <c r="G7" s="10">
        <v>-6096</v>
      </c>
      <c r="I7" s="98"/>
      <c r="J7" s="99"/>
      <c r="K7" s="99"/>
      <c r="L7" s="99"/>
      <c r="M7" s="99"/>
      <c r="N7" s="100"/>
    </row>
    <row r="8" spans="1:21" ht="16.5" thickBot="1">
      <c r="A8" s="1" t="s">
        <v>13</v>
      </c>
      <c r="B8" s="13" t="s">
        <v>14</v>
      </c>
      <c r="C8" s="14">
        <f>SUM(C6:C7)</f>
        <v>-326</v>
      </c>
      <c r="D8" s="15">
        <f>SUM(D6:D7)</f>
        <v>-114</v>
      </c>
      <c r="E8" s="16">
        <f>C8-D8</f>
        <v>-212</v>
      </c>
      <c r="F8" s="17">
        <f>IF(C8=0," ",(C8-D8)/D8)</f>
        <v>1.8596491228070176</v>
      </c>
      <c r="G8" s="15">
        <f>SUM(G6:G7)</f>
        <v>9</v>
      </c>
      <c r="I8" s="98"/>
      <c r="J8" s="99"/>
      <c r="K8" s="99"/>
      <c r="L8" s="99"/>
      <c r="M8" s="99"/>
      <c r="N8" s="100"/>
    </row>
    <row r="9" spans="1:21">
      <c r="A9" s="1" t="s">
        <v>15</v>
      </c>
      <c r="B9" s="18" t="s">
        <v>16</v>
      </c>
      <c r="C9" s="10">
        <v>0</v>
      </c>
      <c r="D9" s="10">
        <v>100</v>
      </c>
      <c r="E9" s="11">
        <f>C9-D9</f>
        <v>-100</v>
      </c>
      <c r="F9" s="12" t="str">
        <f>IF(C9=0," ",(C9-D9)/D9)</f>
        <v xml:space="preserve"> </v>
      </c>
      <c r="G9" s="10">
        <v>0</v>
      </c>
      <c r="I9" s="98"/>
      <c r="J9" s="99"/>
      <c r="K9" s="99"/>
      <c r="L9" s="99"/>
      <c r="M9" s="99"/>
      <c r="N9" s="100"/>
    </row>
    <row r="10" spans="1:21" ht="16.5" thickBot="1">
      <c r="A10" s="1" t="s">
        <v>17</v>
      </c>
      <c r="B10" s="13" t="s">
        <v>18</v>
      </c>
      <c r="C10" s="15">
        <f>SUM(C8:C9)</f>
        <v>-326</v>
      </c>
      <c r="D10" s="15">
        <f>SUM(D8:D9)</f>
        <v>-14</v>
      </c>
      <c r="E10" s="16">
        <f>C10-D10</f>
        <v>-312</v>
      </c>
      <c r="F10" s="17">
        <f>IF(C10=0," ",(C10-D10)/D10)</f>
        <v>22.285714285714285</v>
      </c>
      <c r="G10" s="15">
        <f>SUM(G8:G9)</f>
        <v>9</v>
      </c>
      <c r="I10" s="98"/>
      <c r="J10" s="99"/>
      <c r="K10" s="99"/>
      <c r="L10" s="99"/>
      <c r="M10" s="99"/>
      <c r="N10" s="100"/>
    </row>
    <row r="11" spans="1:21" ht="18" thickBot="1">
      <c r="A11" s="1" t="s">
        <v>19</v>
      </c>
      <c r="B11" s="19" t="s">
        <v>20</v>
      </c>
      <c r="C11" s="20">
        <f>C6/-C7</f>
        <v>0.94885472230938184</v>
      </c>
      <c r="D11" s="21">
        <f>D6/-D7</f>
        <v>0.98146341463414632</v>
      </c>
      <c r="E11" s="21"/>
      <c r="F11" s="21"/>
      <c r="G11" s="21">
        <f>G6/-G7</f>
        <v>1.001476377952756</v>
      </c>
      <c r="I11" s="101"/>
      <c r="J11" s="102"/>
      <c r="K11" s="102"/>
      <c r="L11" s="102"/>
      <c r="M11" s="102"/>
      <c r="N11" s="103"/>
    </row>
    <row r="12" spans="1:21" ht="16.5" thickBot="1">
      <c r="A12" s="1"/>
      <c r="C12" s="22"/>
      <c r="D12" s="23"/>
      <c r="E12" s="24"/>
      <c r="F12" s="25"/>
      <c r="G12" s="23"/>
      <c r="I12" s="26"/>
      <c r="J12" s="26"/>
      <c r="K12" s="26"/>
      <c r="L12" s="26"/>
      <c r="M12" s="26"/>
      <c r="P12" s="60" t="s">
        <v>109</v>
      </c>
    </row>
    <row r="13" spans="1:21">
      <c r="A13" s="1" t="s">
        <v>21</v>
      </c>
      <c r="B13" s="27" t="s">
        <v>22</v>
      </c>
      <c r="C13" s="28"/>
      <c r="D13" s="28"/>
      <c r="E13" s="29"/>
      <c r="F13" s="30"/>
      <c r="G13" s="28"/>
      <c r="I13" s="104" t="s">
        <v>102</v>
      </c>
      <c r="J13" s="105"/>
      <c r="K13" s="105"/>
      <c r="L13" s="105"/>
      <c r="M13" s="105"/>
      <c r="N13" s="106"/>
      <c r="P13" s="104" t="s">
        <v>108</v>
      </c>
      <c r="Q13" s="105"/>
      <c r="R13" s="105"/>
      <c r="S13" s="105"/>
      <c r="T13" s="105"/>
      <c r="U13" s="106"/>
    </row>
    <row r="14" spans="1:21">
      <c r="A14" s="1" t="s">
        <v>23</v>
      </c>
      <c r="B14" s="27" t="s">
        <v>24</v>
      </c>
      <c r="C14" s="28" t="s">
        <v>5</v>
      </c>
      <c r="D14" s="28" t="s">
        <v>6</v>
      </c>
      <c r="E14" s="29" t="s">
        <v>7</v>
      </c>
      <c r="F14" s="29" t="s">
        <v>8</v>
      </c>
      <c r="G14" s="28" t="s">
        <v>9</v>
      </c>
      <c r="I14" s="107"/>
      <c r="J14" s="108"/>
      <c r="K14" s="108"/>
      <c r="L14" s="108"/>
      <c r="M14" s="108"/>
      <c r="N14" s="109"/>
      <c r="P14" s="107"/>
      <c r="Q14" s="108"/>
      <c r="R14" s="108"/>
      <c r="S14" s="108"/>
      <c r="T14" s="108"/>
      <c r="U14" s="109"/>
    </row>
    <row r="15" spans="1:21">
      <c r="A15" s="1" t="s">
        <v>25</v>
      </c>
      <c r="B15" t="s">
        <v>26</v>
      </c>
      <c r="C15" s="10">
        <v>5975</v>
      </c>
      <c r="D15" s="10">
        <v>6022</v>
      </c>
      <c r="E15" s="11">
        <f>C15-D15</f>
        <v>-47</v>
      </c>
      <c r="F15" s="12">
        <f>IF(C15=0," ",(C15-D15)/D15)</f>
        <v>-7.8047160411823316E-3</v>
      </c>
      <c r="G15" s="10">
        <v>5921</v>
      </c>
      <c r="I15" s="107"/>
      <c r="J15" s="108"/>
      <c r="K15" s="108"/>
      <c r="L15" s="108"/>
      <c r="M15" s="108"/>
      <c r="N15" s="109"/>
      <c r="P15" s="107"/>
      <c r="Q15" s="108"/>
      <c r="R15" s="108"/>
      <c r="S15" s="108"/>
      <c r="T15" s="108"/>
      <c r="U15" s="109"/>
    </row>
    <row r="16" spans="1:21" ht="16.5" thickBot="1">
      <c r="A16" s="1" t="s">
        <v>27</v>
      </c>
      <c r="B16" t="s">
        <v>28</v>
      </c>
      <c r="C16" s="10">
        <v>-4442</v>
      </c>
      <c r="D16" s="10">
        <v>-4525</v>
      </c>
      <c r="E16" s="11">
        <f>C16-D16</f>
        <v>83</v>
      </c>
      <c r="F16" s="12">
        <f>IF(C16=0," ",(C16-D16)/D16)</f>
        <v>-1.8342541436464087E-2</v>
      </c>
      <c r="G16" s="10">
        <v>-4415</v>
      </c>
      <c r="I16" s="107"/>
      <c r="J16" s="108"/>
      <c r="K16" s="108"/>
      <c r="L16" s="108"/>
      <c r="M16" s="108"/>
      <c r="N16" s="109"/>
      <c r="P16" s="107"/>
      <c r="Q16" s="108"/>
      <c r="R16" s="108"/>
      <c r="S16" s="108"/>
      <c r="T16" s="108"/>
      <c r="U16" s="109"/>
    </row>
    <row r="17" spans="1:21" ht="16.5" thickBot="1">
      <c r="A17" s="1" t="s">
        <v>29</v>
      </c>
      <c r="B17" s="31" t="s">
        <v>30</v>
      </c>
      <c r="C17" s="32">
        <f>SUM(C15:C16)</f>
        <v>1533</v>
      </c>
      <c r="D17" s="33">
        <f>SUM(D15:D16)</f>
        <v>1497</v>
      </c>
      <c r="E17" s="34">
        <f>C17-D17</f>
        <v>36</v>
      </c>
      <c r="F17" s="35">
        <f>IF(C17=0," ",(C17-D17)/D17)</f>
        <v>2.4048096192384769E-2</v>
      </c>
      <c r="G17" s="33">
        <f>SUM(G15:G16)</f>
        <v>1506</v>
      </c>
      <c r="I17" s="107"/>
      <c r="J17" s="108"/>
      <c r="K17" s="108"/>
      <c r="L17" s="108"/>
      <c r="M17" s="108"/>
      <c r="N17" s="109"/>
      <c r="P17" s="107"/>
      <c r="Q17" s="108"/>
      <c r="R17" s="108"/>
      <c r="S17" s="108"/>
      <c r="T17" s="108"/>
      <c r="U17" s="109"/>
    </row>
    <row r="18" spans="1:21">
      <c r="A18" s="1"/>
      <c r="B18" s="36"/>
      <c r="C18" s="37"/>
      <c r="D18" s="37"/>
      <c r="E18" s="38"/>
      <c r="F18" s="38"/>
      <c r="G18" s="37"/>
      <c r="I18" s="107"/>
      <c r="J18" s="108"/>
      <c r="K18" s="108"/>
      <c r="L18" s="108"/>
      <c r="M18" s="108"/>
      <c r="N18" s="109"/>
      <c r="P18" s="107"/>
      <c r="Q18" s="108"/>
      <c r="R18" s="108"/>
      <c r="S18" s="108"/>
      <c r="T18" s="108"/>
      <c r="U18" s="109"/>
    </row>
    <row r="19" spans="1:21">
      <c r="A19" s="1" t="s">
        <v>31</v>
      </c>
      <c r="B19" s="27" t="s">
        <v>32</v>
      </c>
      <c r="C19" s="28" t="s">
        <v>5</v>
      </c>
      <c r="D19" s="28" t="s">
        <v>6</v>
      </c>
      <c r="E19" s="29" t="s">
        <v>7</v>
      </c>
      <c r="F19" s="29" t="s">
        <v>8</v>
      </c>
      <c r="G19" s="28" t="s">
        <v>9</v>
      </c>
      <c r="I19" s="107"/>
      <c r="J19" s="108"/>
      <c r="K19" s="108"/>
      <c r="L19" s="108"/>
      <c r="M19" s="108"/>
      <c r="N19" s="109"/>
      <c r="P19" s="107"/>
      <c r="Q19" s="108"/>
      <c r="R19" s="108"/>
      <c r="S19" s="108"/>
      <c r="T19" s="108"/>
      <c r="U19" s="109"/>
    </row>
    <row r="20" spans="1:21">
      <c r="A20" s="1" t="s">
        <v>33</v>
      </c>
      <c r="B20" t="s">
        <v>34</v>
      </c>
      <c r="C20" s="10">
        <v>1954</v>
      </c>
      <c r="D20" s="10">
        <v>93.786000000000001</v>
      </c>
      <c r="E20" s="11">
        <f>C20-D20</f>
        <v>1860.2139999999999</v>
      </c>
      <c r="F20" s="12">
        <f>IF(C20=0," ",(C20-D20)/D20)</f>
        <v>19.8346661548632</v>
      </c>
      <c r="G20" s="10">
        <v>656</v>
      </c>
      <c r="I20" s="107"/>
      <c r="J20" s="108"/>
      <c r="K20" s="108"/>
      <c r="L20" s="108"/>
      <c r="M20" s="108"/>
      <c r="N20" s="109"/>
      <c r="P20" s="107"/>
      <c r="Q20" s="108"/>
      <c r="R20" s="108"/>
      <c r="S20" s="108"/>
      <c r="T20" s="108"/>
      <c r="U20" s="109"/>
    </row>
    <row r="21" spans="1:21">
      <c r="A21" s="1" t="s">
        <v>35</v>
      </c>
      <c r="B21" t="s">
        <v>28</v>
      </c>
      <c r="C21" s="10">
        <v>-3104</v>
      </c>
      <c r="D21" s="10">
        <v>-1750</v>
      </c>
      <c r="E21" s="11">
        <f>C21-D21</f>
        <v>-1354</v>
      </c>
      <c r="F21" s="12">
        <f>IF(C21=0," ",(C21-D21)/D21)</f>
        <v>0.77371428571428569</v>
      </c>
      <c r="G21" s="10">
        <v>-1750.71316</v>
      </c>
      <c r="I21" s="107"/>
      <c r="J21" s="108"/>
      <c r="K21" s="108"/>
      <c r="L21" s="108"/>
      <c r="M21" s="108"/>
      <c r="N21" s="109"/>
      <c r="P21" s="107"/>
      <c r="Q21" s="108"/>
      <c r="R21" s="108"/>
      <c r="S21" s="108"/>
      <c r="T21" s="108"/>
      <c r="U21" s="109"/>
    </row>
    <row r="22" spans="1:21">
      <c r="A22" s="1" t="s">
        <v>36</v>
      </c>
      <c r="B22" s="31" t="s">
        <v>37</v>
      </c>
      <c r="C22" s="39">
        <f>SUM(C20:C21)</f>
        <v>-1150</v>
      </c>
      <c r="D22" s="33">
        <f>SUM(D20:D21)</f>
        <v>-1656.2139999999999</v>
      </c>
      <c r="E22" s="34">
        <f>C22-D22</f>
        <v>506.21399999999994</v>
      </c>
      <c r="F22" s="35">
        <f>IF(C22=0," ",(C22-D22)/D22)</f>
        <v>-0.30564528496921289</v>
      </c>
      <c r="G22" s="33">
        <f>SUM(G20:G21)</f>
        <v>-1094.71316</v>
      </c>
      <c r="I22" s="107"/>
      <c r="J22" s="108"/>
      <c r="K22" s="108"/>
      <c r="L22" s="108"/>
      <c r="M22" s="108"/>
      <c r="N22" s="109"/>
      <c r="P22" s="107"/>
      <c r="Q22" s="108"/>
      <c r="R22" s="108"/>
      <c r="S22" s="108"/>
      <c r="T22" s="108"/>
      <c r="U22" s="109"/>
    </row>
    <row r="23" spans="1:21" ht="16.5" thickBot="1">
      <c r="A23" s="1" t="s">
        <v>38</v>
      </c>
      <c r="B23" s="40" t="s">
        <v>39</v>
      </c>
      <c r="C23" s="41">
        <f>C21/C6*-1</f>
        <v>0.51322751322751325</v>
      </c>
      <c r="D23" s="41">
        <f>D21/D6*-1</f>
        <v>0.28992710404241218</v>
      </c>
      <c r="E23" s="41">
        <f>C23-D23</f>
        <v>0.22330040918510108</v>
      </c>
      <c r="F23" s="42"/>
      <c r="G23" s="41">
        <f>G21/G6*-1</f>
        <v>0.28676710237510239</v>
      </c>
      <c r="I23" s="107"/>
      <c r="J23" s="108"/>
      <c r="K23" s="108"/>
      <c r="L23" s="108"/>
      <c r="M23" s="108"/>
      <c r="N23" s="109"/>
      <c r="P23" s="107"/>
      <c r="Q23" s="108"/>
      <c r="R23" s="108"/>
      <c r="S23" s="108"/>
      <c r="T23" s="108"/>
      <c r="U23" s="109"/>
    </row>
    <row r="24" spans="1:21" ht="16.5" thickBot="1">
      <c r="A24" s="1" t="s">
        <v>40</v>
      </c>
      <c r="B24" s="31" t="s">
        <v>41</v>
      </c>
      <c r="C24" s="32">
        <f>C17+C22</f>
        <v>383</v>
      </c>
      <c r="D24" s="33">
        <f>D17+D22</f>
        <v>-159.21399999999994</v>
      </c>
      <c r="E24" s="34">
        <f>C24-D24</f>
        <v>542.21399999999994</v>
      </c>
      <c r="F24" s="35">
        <f>IF(C24=0," ",(C24-D24)/D24)</f>
        <v>-3.4055673496049352</v>
      </c>
      <c r="G24" s="33">
        <f>G17+G22</f>
        <v>411.28683999999998</v>
      </c>
      <c r="I24" s="110"/>
      <c r="J24" s="111"/>
      <c r="K24" s="111"/>
      <c r="L24" s="111"/>
      <c r="M24" s="111"/>
      <c r="N24" s="112"/>
      <c r="P24" s="110"/>
      <c r="Q24" s="111"/>
      <c r="R24" s="111"/>
      <c r="S24" s="111"/>
      <c r="T24" s="111"/>
      <c r="U24" s="112"/>
    </row>
    <row r="25" spans="1:21" ht="16.5" thickBot="1">
      <c r="A25" s="1"/>
      <c r="E25" s="3"/>
      <c r="P25" s="60" t="s">
        <v>109</v>
      </c>
    </row>
    <row r="26" spans="1:21" ht="15.95" customHeight="1">
      <c r="A26" s="1" t="s">
        <v>42</v>
      </c>
      <c r="B26" s="27" t="s">
        <v>43</v>
      </c>
      <c r="C26" s="28" t="s">
        <v>5</v>
      </c>
      <c r="D26" s="28" t="s">
        <v>6</v>
      </c>
      <c r="E26" s="29" t="s">
        <v>7</v>
      </c>
      <c r="F26" s="29" t="s">
        <v>8</v>
      </c>
      <c r="G26" s="28" t="s">
        <v>9</v>
      </c>
      <c r="I26" s="104" t="s">
        <v>101</v>
      </c>
      <c r="J26" s="105"/>
      <c r="K26" s="105"/>
      <c r="L26" s="105"/>
      <c r="M26" s="105"/>
      <c r="N26" s="106"/>
      <c r="P26" s="104" t="s">
        <v>110</v>
      </c>
      <c r="Q26" s="105"/>
      <c r="R26" s="105"/>
      <c r="S26" s="105"/>
      <c r="T26" s="105"/>
      <c r="U26" s="106"/>
    </row>
    <row r="27" spans="1:21">
      <c r="A27" s="1" t="s">
        <v>44</v>
      </c>
      <c r="B27" t="s">
        <v>45</v>
      </c>
      <c r="C27" s="10">
        <v>0</v>
      </c>
      <c r="D27" s="10">
        <v>529</v>
      </c>
      <c r="E27" s="11">
        <f>C27-D27</f>
        <v>-529</v>
      </c>
      <c r="F27" s="12" t="str">
        <f>IF(C27=0," ",(C27-D27)/D27)</f>
        <v xml:space="preserve"> </v>
      </c>
      <c r="G27" s="10">
        <v>0</v>
      </c>
      <c r="I27" s="107"/>
      <c r="J27" s="108"/>
      <c r="K27" s="108"/>
      <c r="L27" s="108"/>
      <c r="M27" s="108"/>
      <c r="N27" s="109"/>
      <c r="P27" s="107"/>
      <c r="Q27" s="108"/>
      <c r="R27" s="108"/>
      <c r="S27" s="108"/>
      <c r="T27" s="108"/>
      <c r="U27" s="109"/>
    </row>
    <row r="28" spans="1:21">
      <c r="A28" s="1" t="s">
        <v>46</v>
      </c>
      <c r="B28" t="s">
        <v>47</v>
      </c>
      <c r="C28" s="10">
        <v>-370</v>
      </c>
      <c r="D28" s="10">
        <v>-370</v>
      </c>
      <c r="E28" s="11">
        <f>C28-D28</f>
        <v>0</v>
      </c>
      <c r="F28" s="12">
        <f>IF(C28=0," ",(C28-D28)/D28)</f>
        <v>0</v>
      </c>
      <c r="G28" s="10">
        <v>-370</v>
      </c>
      <c r="I28" s="107"/>
      <c r="J28" s="108"/>
      <c r="K28" s="108"/>
      <c r="L28" s="108"/>
      <c r="M28" s="108"/>
      <c r="N28" s="109"/>
      <c r="P28" s="107"/>
      <c r="Q28" s="108"/>
      <c r="R28" s="108"/>
      <c r="S28" s="108"/>
      <c r="T28" s="108"/>
      <c r="U28" s="109"/>
    </row>
    <row r="29" spans="1:21">
      <c r="A29" s="1" t="s">
        <v>48</v>
      </c>
      <c r="B29" s="31" t="s">
        <v>49</v>
      </c>
      <c r="C29" s="39">
        <f>SUM(C27:C28)</f>
        <v>-370</v>
      </c>
      <c r="D29" s="33">
        <f>SUM(D27:D28)</f>
        <v>159</v>
      </c>
      <c r="E29" s="34">
        <f>C29-D29</f>
        <v>-529</v>
      </c>
      <c r="F29" s="35">
        <f>IF(C29=0," ",(C29-D29)/D29)</f>
        <v>-3.3270440251572326</v>
      </c>
      <c r="G29" s="33">
        <f>SUM(G27:G28)</f>
        <v>-370</v>
      </c>
      <c r="I29" s="107"/>
      <c r="J29" s="108"/>
      <c r="K29" s="108"/>
      <c r="L29" s="108"/>
      <c r="M29" s="108"/>
      <c r="N29" s="109"/>
      <c r="P29" s="107"/>
      <c r="Q29" s="108"/>
      <c r="R29" s="108"/>
      <c r="S29" s="108"/>
      <c r="T29" s="108"/>
      <c r="U29" s="109"/>
    </row>
    <row r="30" spans="1:21" ht="16.5" thickBot="1">
      <c r="A30" s="1" t="s">
        <v>50</v>
      </c>
      <c r="B30" s="43" t="s">
        <v>51</v>
      </c>
      <c r="C30" s="44">
        <f>C17+C22+C29</f>
        <v>13</v>
      </c>
      <c r="D30" s="44">
        <f>D17+D22+D29</f>
        <v>-0.21399999999994179</v>
      </c>
      <c r="E30" s="46">
        <f>C30-D30</f>
        <v>13.213999999999942</v>
      </c>
      <c r="F30" s="47">
        <f>IF(C30=0," ",(C30-D30)/D30)</f>
        <v>-61.747663551418391</v>
      </c>
      <c r="G30" s="45">
        <f>G17+G22+G29</f>
        <v>41.286839999999984</v>
      </c>
      <c r="I30" s="110"/>
      <c r="J30" s="111"/>
      <c r="K30" s="111"/>
      <c r="L30" s="111"/>
      <c r="M30" s="111"/>
      <c r="N30" s="112"/>
      <c r="P30" s="107"/>
      <c r="Q30" s="108"/>
      <c r="R30" s="108"/>
      <c r="S30" s="108"/>
      <c r="T30" s="108"/>
      <c r="U30" s="109"/>
    </row>
    <row r="31" spans="1:21" ht="16.5" thickBot="1">
      <c r="A31" s="1"/>
      <c r="P31" s="110"/>
      <c r="Q31" s="111"/>
      <c r="R31" s="111"/>
      <c r="S31" s="111"/>
      <c r="T31" s="111"/>
      <c r="U31" s="112"/>
    </row>
    <row r="32" spans="1:21">
      <c r="A32" s="48"/>
      <c r="B32" s="49" t="s">
        <v>52</v>
      </c>
      <c r="C32" s="50"/>
      <c r="D32" s="50"/>
      <c r="E32" s="50"/>
      <c r="F32" s="51"/>
      <c r="G32" s="50"/>
      <c r="H32" s="50"/>
      <c r="I32" s="50"/>
      <c r="J32" s="50"/>
      <c r="K32" s="50"/>
      <c r="L32" s="50"/>
      <c r="M32" s="50"/>
      <c r="N32" s="50"/>
    </row>
    <row r="33" spans="1:14">
      <c r="A33" s="52" t="str">
        <f t="shared" ref="A33:A40" si="0">A4</f>
        <v>1)</v>
      </c>
      <c r="B33" s="53" t="s">
        <v>53</v>
      </c>
      <c r="C33" s="54"/>
      <c r="D33" s="54"/>
      <c r="E33" s="54"/>
      <c r="F33" s="55"/>
      <c r="G33" s="54"/>
      <c r="H33" s="54"/>
      <c r="I33" s="54"/>
      <c r="J33" s="54"/>
      <c r="K33" s="54"/>
      <c r="L33" s="54"/>
      <c r="M33" s="54"/>
      <c r="N33" s="54"/>
    </row>
    <row r="34" spans="1:14">
      <c r="A34" s="52" t="str">
        <f t="shared" si="0"/>
        <v>2)</v>
      </c>
      <c r="B34" s="56" t="s">
        <v>54</v>
      </c>
      <c r="C34" s="52"/>
      <c r="D34" s="52"/>
      <c r="E34" s="52"/>
      <c r="F34" s="19"/>
      <c r="G34" s="52"/>
      <c r="H34" s="52"/>
      <c r="I34" s="52"/>
      <c r="J34" s="52"/>
      <c r="K34" s="52"/>
      <c r="L34" s="52"/>
      <c r="M34" s="52"/>
      <c r="N34" s="52"/>
    </row>
    <row r="35" spans="1:14">
      <c r="A35" s="52" t="str">
        <f t="shared" si="0"/>
        <v>3)</v>
      </c>
      <c r="B35" s="52" t="s">
        <v>55</v>
      </c>
      <c r="C35" s="52"/>
      <c r="D35" s="52"/>
      <c r="E35" s="52"/>
      <c r="F35" s="19"/>
      <c r="G35" s="52"/>
      <c r="H35" s="52"/>
      <c r="I35" s="52"/>
      <c r="J35" s="52"/>
      <c r="K35" s="52"/>
      <c r="L35" s="52"/>
      <c r="M35" s="52"/>
      <c r="N35" s="52"/>
    </row>
    <row r="36" spans="1:14">
      <c r="A36" s="52" t="str">
        <f t="shared" si="0"/>
        <v>4)</v>
      </c>
      <c r="B36" s="52" t="s">
        <v>56</v>
      </c>
      <c r="C36" s="52"/>
      <c r="D36" s="52"/>
      <c r="E36" s="52"/>
      <c r="F36" s="19"/>
      <c r="G36" s="52"/>
      <c r="H36" s="52"/>
      <c r="I36" s="52"/>
      <c r="J36" s="52"/>
      <c r="K36" s="52"/>
      <c r="L36" s="52"/>
      <c r="M36" s="52"/>
      <c r="N36" s="52"/>
    </row>
    <row r="37" spans="1:14">
      <c r="A37" s="52" t="str">
        <f t="shared" si="0"/>
        <v>5)</v>
      </c>
      <c r="B37" s="52" t="s">
        <v>57</v>
      </c>
      <c r="C37" s="52"/>
      <c r="D37" s="52"/>
      <c r="E37" s="52"/>
      <c r="F37" s="52"/>
      <c r="G37" s="52"/>
      <c r="H37" s="52"/>
      <c r="I37" s="52"/>
      <c r="J37" s="52"/>
      <c r="K37" s="52"/>
      <c r="L37" s="52"/>
      <c r="M37" s="52"/>
      <c r="N37" s="52"/>
    </row>
    <row r="38" spans="1:14">
      <c r="A38" s="52" t="str">
        <f t="shared" si="0"/>
        <v>6)</v>
      </c>
      <c r="B38" s="52" t="s">
        <v>58</v>
      </c>
      <c r="C38" s="52"/>
      <c r="D38" s="52"/>
      <c r="E38" s="52"/>
      <c r="F38" s="52"/>
      <c r="G38" s="52"/>
      <c r="H38" s="52"/>
      <c r="I38" s="52"/>
      <c r="J38" s="52"/>
      <c r="K38" s="52"/>
      <c r="L38" s="52"/>
      <c r="M38" s="52"/>
      <c r="N38" s="52"/>
    </row>
    <row r="39" spans="1:14">
      <c r="A39" s="52" t="str">
        <f t="shared" si="0"/>
        <v>7)</v>
      </c>
      <c r="B39" s="52" t="s">
        <v>59</v>
      </c>
      <c r="C39" s="52"/>
      <c r="D39" s="52"/>
      <c r="E39" s="52"/>
      <c r="F39" s="52"/>
      <c r="G39" s="52"/>
      <c r="H39" s="52"/>
      <c r="I39" s="52"/>
      <c r="J39" s="52"/>
      <c r="K39" s="52"/>
      <c r="L39" s="52"/>
      <c r="M39" s="52"/>
      <c r="N39" s="52"/>
    </row>
    <row r="40" spans="1:14">
      <c r="A40" s="52" t="str">
        <f t="shared" si="0"/>
        <v>8)</v>
      </c>
      <c r="B40" s="52" t="s">
        <v>60</v>
      </c>
      <c r="C40" s="52"/>
      <c r="D40" s="52"/>
      <c r="E40" s="52"/>
      <c r="F40" s="52"/>
      <c r="G40" s="52"/>
      <c r="H40" s="52"/>
      <c r="I40" s="52"/>
      <c r="J40" s="52"/>
      <c r="K40" s="52"/>
      <c r="L40" s="52"/>
      <c r="M40" s="52"/>
      <c r="N40" s="52"/>
    </row>
    <row r="41" spans="1:14">
      <c r="F41"/>
    </row>
    <row r="42" spans="1:14">
      <c r="A42" s="57" t="str">
        <f>A13</f>
        <v>9)</v>
      </c>
      <c r="B42" s="57" t="s">
        <v>61</v>
      </c>
      <c r="C42" s="57"/>
      <c r="D42" s="57"/>
      <c r="E42" s="57"/>
      <c r="F42" s="58"/>
      <c r="G42" s="57"/>
      <c r="H42" s="57"/>
      <c r="I42" s="57"/>
      <c r="J42" s="57"/>
      <c r="K42" s="57"/>
      <c r="L42" s="57"/>
      <c r="M42" s="57"/>
      <c r="N42" s="57"/>
    </row>
    <row r="43" spans="1:14">
      <c r="A43" s="57" t="str">
        <f>A14</f>
        <v>10)</v>
      </c>
      <c r="B43" s="57" t="s">
        <v>62</v>
      </c>
      <c r="C43" s="57"/>
      <c r="D43" s="57"/>
      <c r="E43" s="57"/>
      <c r="F43" s="58"/>
      <c r="G43" s="57"/>
      <c r="H43" s="57"/>
      <c r="I43" s="57"/>
      <c r="J43" s="57"/>
      <c r="K43" s="57"/>
      <c r="L43" s="57"/>
      <c r="M43" s="57"/>
      <c r="N43" s="57"/>
    </row>
    <row r="44" spans="1:14">
      <c r="A44" s="57" t="str">
        <f>A15</f>
        <v>11)</v>
      </c>
      <c r="B44" s="59" t="s">
        <v>63</v>
      </c>
      <c r="C44" s="57"/>
      <c r="D44" s="57"/>
      <c r="E44" s="57"/>
      <c r="F44" s="58"/>
      <c r="G44" s="57"/>
      <c r="H44" s="57"/>
      <c r="I44" s="57"/>
      <c r="J44" s="57"/>
      <c r="K44" s="57"/>
      <c r="L44" s="57"/>
      <c r="M44" s="57"/>
      <c r="N44" s="57"/>
    </row>
    <row r="45" spans="1:14">
      <c r="A45" s="57" t="str">
        <f>A16</f>
        <v>12)</v>
      </c>
      <c r="B45" s="57" t="s">
        <v>64</v>
      </c>
      <c r="C45" s="57"/>
      <c r="D45" s="57"/>
      <c r="E45" s="57"/>
      <c r="F45" s="58"/>
      <c r="G45" s="57"/>
      <c r="H45" s="57"/>
      <c r="I45" s="57"/>
      <c r="J45" s="57"/>
      <c r="K45" s="57"/>
      <c r="L45" s="57"/>
      <c r="M45" s="57"/>
      <c r="N45" s="57"/>
    </row>
    <row r="46" spans="1:14">
      <c r="A46" s="57" t="str">
        <f>A17</f>
        <v>13)</v>
      </c>
      <c r="B46" s="57" t="s">
        <v>65</v>
      </c>
      <c r="C46" s="57"/>
      <c r="D46" s="57"/>
      <c r="E46" s="57"/>
      <c r="F46" s="58"/>
      <c r="G46" s="57"/>
      <c r="H46" s="57"/>
      <c r="I46" s="57"/>
      <c r="J46" s="57"/>
      <c r="K46" s="57"/>
      <c r="L46" s="57"/>
      <c r="M46" s="57"/>
      <c r="N46" s="57"/>
    </row>
    <row r="48" spans="1:14">
      <c r="A48" s="59" t="str">
        <f t="shared" ref="A48:A53" si="1">A19</f>
        <v>14)</v>
      </c>
      <c r="B48" s="57" t="s">
        <v>116</v>
      </c>
      <c r="C48" s="57"/>
      <c r="D48" s="57"/>
      <c r="E48" s="57"/>
      <c r="F48" s="58"/>
      <c r="G48" s="57"/>
      <c r="H48" s="57"/>
      <c r="I48" s="57"/>
      <c r="J48" s="57"/>
      <c r="K48" s="57"/>
      <c r="L48" s="57"/>
      <c r="M48" s="57"/>
      <c r="N48" s="57"/>
    </row>
    <row r="49" spans="1:14">
      <c r="A49" s="59" t="str">
        <f t="shared" si="1"/>
        <v>15)</v>
      </c>
      <c r="B49" s="57" t="s">
        <v>66</v>
      </c>
      <c r="C49" s="57"/>
      <c r="D49" s="57"/>
      <c r="E49" s="57"/>
      <c r="F49" s="58"/>
      <c r="G49" s="57"/>
      <c r="H49" s="57"/>
      <c r="I49" s="57"/>
      <c r="J49" s="57"/>
      <c r="K49" s="57"/>
      <c r="L49" s="57"/>
      <c r="M49" s="57"/>
      <c r="N49" s="57"/>
    </row>
    <row r="50" spans="1:14">
      <c r="A50" s="59" t="str">
        <f t="shared" si="1"/>
        <v>16)</v>
      </c>
      <c r="B50" s="57" t="s">
        <v>117</v>
      </c>
      <c r="C50" s="57"/>
      <c r="D50" s="57"/>
      <c r="E50" s="57"/>
      <c r="F50" s="58"/>
      <c r="G50" s="57"/>
      <c r="H50" s="57"/>
      <c r="I50" s="57"/>
      <c r="J50" s="57"/>
      <c r="K50" s="57"/>
      <c r="L50" s="57"/>
      <c r="M50" s="57"/>
      <c r="N50" s="57"/>
    </row>
    <row r="51" spans="1:14">
      <c r="A51" s="59" t="str">
        <f t="shared" si="1"/>
        <v>17)</v>
      </c>
      <c r="B51" s="57" t="s">
        <v>67</v>
      </c>
      <c r="C51" s="57"/>
      <c r="D51" s="57"/>
      <c r="E51" s="57"/>
      <c r="F51" s="58"/>
      <c r="G51" s="57"/>
      <c r="H51" s="57"/>
      <c r="I51" s="57"/>
      <c r="J51" s="57"/>
      <c r="K51" s="57"/>
      <c r="L51" s="57"/>
      <c r="M51" s="57"/>
      <c r="N51" s="57"/>
    </row>
    <row r="52" spans="1:14">
      <c r="A52" s="59" t="str">
        <f t="shared" si="1"/>
        <v>18)</v>
      </c>
      <c r="B52" s="57" t="s">
        <v>68</v>
      </c>
      <c r="C52" s="57"/>
      <c r="D52" s="57"/>
      <c r="E52" s="57"/>
      <c r="F52" s="58"/>
      <c r="G52" s="57"/>
      <c r="H52" s="57"/>
      <c r="I52" s="57"/>
      <c r="J52" s="57"/>
      <c r="K52" s="57"/>
      <c r="L52" s="57"/>
      <c r="M52" s="57"/>
      <c r="N52" s="57"/>
    </row>
    <row r="53" spans="1:14">
      <c r="A53" s="59" t="str">
        <f t="shared" si="1"/>
        <v>19)</v>
      </c>
      <c r="B53" s="57" t="s">
        <v>69</v>
      </c>
      <c r="C53" s="57"/>
      <c r="D53" s="57"/>
      <c r="E53" s="57"/>
      <c r="F53" s="58"/>
      <c r="G53" s="57"/>
      <c r="H53" s="57"/>
      <c r="I53" s="57"/>
      <c r="J53" s="57"/>
      <c r="K53" s="57"/>
      <c r="L53" s="57"/>
      <c r="M53" s="57"/>
      <c r="N53" s="57"/>
    </row>
    <row r="55" spans="1:14">
      <c r="A55" s="59" t="str">
        <f>A26</f>
        <v>20)</v>
      </c>
      <c r="B55" s="57" t="s">
        <v>70</v>
      </c>
      <c r="C55" s="57"/>
      <c r="D55" s="57"/>
      <c r="E55" s="57"/>
      <c r="F55" s="57"/>
      <c r="G55" s="57"/>
      <c r="H55" s="57"/>
      <c r="I55" s="57"/>
      <c r="J55" s="57"/>
      <c r="K55" s="57"/>
      <c r="L55" s="57"/>
      <c r="M55" s="57"/>
      <c r="N55" s="57"/>
    </row>
    <row r="56" spans="1:14">
      <c r="A56" s="59" t="str">
        <f>A27</f>
        <v>21)</v>
      </c>
      <c r="B56" s="57" t="s">
        <v>118</v>
      </c>
      <c r="C56" s="57"/>
      <c r="D56" s="57"/>
      <c r="E56" s="57"/>
      <c r="F56" s="57"/>
      <c r="G56" s="57"/>
      <c r="H56" s="57"/>
      <c r="I56" s="57"/>
      <c r="J56" s="57"/>
      <c r="K56" s="57"/>
      <c r="L56" s="57"/>
      <c r="M56" s="57"/>
      <c r="N56" s="57"/>
    </row>
    <row r="57" spans="1:14">
      <c r="A57" s="59" t="str">
        <f>A28</f>
        <v>22)</v>
      </c>
      <c r="B57" s="57" t="s">
        <v>119</v>
      </c>
      <c r="C57" s="57"/>
      <c r="D57" s="57"/>
      <c r="E57" s="57"/>
      <c r="F57" s="57"/>
      <c r="G57" s="57"/>
      <c r="H57" s="57"/>
      <c r="I57" s="57"/>
      <c r="J57" s="57"/>
      <c r="K57" s="57"/>
      <c r="L57" s="57"/>
      <c r="M57" s="57"/>
      <c r="N57" s="57"/>
    </row>
    <row r="58" spans="1:14">
      <c r="A58" s="59" t="str">
        <f>A29</f>
        <v>23)</v>
      </c>
      <c r="B58" s="57" t="s">
        <v>71</v>
      </c>
      <c r="C58" s="57"/>
      <c r="D58" s="57"/>
      <c r="E58" s="57"/>
      <c r="F58" s="57"/>
      <c r="G58" s="57"/>
      <c r="H58" s="57"/>
      <c r="I58" s="57"/>
      <c r="J58" s="57"/>
      <c r="K58" s="57"/>
      <c r="L58" s="57"/>
      <c r="M58" s="57"/>
      <c r="N58" s="57"/>
    </row>
    <row r="59" spans="1:14">
      <c r="A59" s="59" t="str">
        <f>A30</f>
        <v>24)</v>
      </c>
      <c r="B59" s="57" t="s">
        <v>72</v>
      </c>
      <c r="C59" s="57"/>
      <c r="D59" s="57"/>
      <c r="E59" s="57"/>
      <c r="F59" s="57"/>
      <c r="G59" s="57"/>
      <c r="H59" s="57"/>
      <c r="I59" s="57"/>
      <c r="J59" s="57"/>
      <c r="K59" s="57"/>
      <c r="L59" s="57"/>
      <c r="M59" s="57"/>
      <c r="N59" s="57"/>
    </row>
    <row r="60" spans="1:14">
      <c r="F60"/>
    </row>
    <row r="61" spans="1:14">
      <c r="F61"/>
    </row>
    <row r="62" spans="1:14">
      <c r="F62"/>
    </row>
  </sheetData>
  <mergeCells count="5">
    <mergeCell ref="I4:N11"/>
    <mergeCell ref="I13:N24"/>
    <mergeCell ref="I26:N30"/>
    <mergeCell ref="P13:U24"/>
    <mergeCell ref="P26:U31"/>
  </mergeCells>
  <pageMargins left="0.7" right="0.7" top="0.75" bottom="0.75" header="0.3" footer="0.3"/>
  <pageSetup paperSize="9" scale="69" orientation="landscape" horizontalDpi="0" verticalDpi="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57"/>
  <sheetViews>
    <sheetView topLeftCell="A30" zoomScale="118" zoomScaleSheetLayoutView="90" workbookViewId="0">
      <selection activeCell="K17" sqref="K17"/>
    </sheetView>
  </sheetViews>
  <sheetFormatPr baseColWidth="10" defaultRowHeight="15.75"/>
  <cols>
    <col min="1" max="1" width="4.625" customWidth="1"/>
    <col min="2" max="2" width="57.875" bestFit="1" customWidth="1"/>
    <col min="3" max="3" width="10.875" customWidth="1"/>
    <col min="5" max="6" width="10.5" customWidth="1"/>
  </cols>
  <sheetData>
    <row r="1" spans="1:9" ht="21">
      <c r="B1" s="2" t="s">
        <v>73</v>
      </c>
    </row>
    <row r="2" spans="1:9">
      <c r="B2" s="3" t="s">
        <v>1</v>
      </c>
    </row>
    <row r="3" spans="1:9">
      <c r="B3" s="3" t="s">
        <v>126</v>
      </c>
    </row>
    <row r="4" spans="1:9">
      <c r="B4" s="3"/>
    </row>
    <row r="5" spans="1:9" ht="16.5" thickBot="1">
      <c r="A5" t="s">
        <v>2</v>
      </c>
      <c r="B5" s="61" t="s">
        <v>74</v>
      </c>
      <c r="C5" s="62">
        <v>43465</v>
      </c>
      <c r="D5" s="62">
        <v>43830</v>
      </c>
      <c r="E5" s="63" t="s">
        <v>7</v>
      </c>
      <c r="F5" s="62">
        <v>44196</v>
      </c>
    </row>
    <row r="6" spans="1:9" ht="16.5" thickBot="1">
      <c r="B6" s="64" t="s">
        <v>75</v>
      </c>
      <c r="C6" s="66">
        <f>SUM(C7:C8)</f>
        <v>3200</v>
      </c>
      <c r="D6" s="66">
        <f>SUM(D7:D8)</f>
        <v>3200</v>
      </c>
      <c r="E6" s="67">
        <f>Mustergemeinde_Seite1!C9</f>
        <v>0</v>
      </c>
      <c r="F6" s="65">
        <f>D6-Mustergemeinde_Seite1!C9</f>
        <v>3200</v>
      </c>
    </row>
    <row r="7" spans="1:9">
      <c r="A7" t="s">
        <v>4</v>
      </c>
      <c r="B7" s="94" t="s">
        <v>76</v>
      </c>
      <c r="C7" s="68">
        <v>0</v>
      </c>
      <c r="D7" s="68">
        <v>0</v>
      </c>
      <c r="E7" s="68">
        <f>F7-D7</f>
        <v>0</v>
      </c>
      <c r="F7" s="68">
        <v>0</v>
      </c>
    </row>
    <row r="8" spans="1:9">
      <c r="A8" t="s">
        <v>10</v>
      </c>
      <c r="B8" s="94" t="s">
        <v>77</v>
      </c>
      <c r="C8" s="68">
        <v>3200</v>
      </c>
      <c r="D8" s="68">
        <v>3200</v>
      </c>
      <c r="E8" s="68">
        <f>F8-D8</f>
        <v>0</v>
      </c>
      <c r="F8" s="68">
        <v>3200</v>
      </c>
    </row>
    <row r="9" spans="1:9" ht="16.5" thickBot="1">
      <c r="C9" s="68"/>
      <c r="D9" s="68"/>
      <c r="E9" s="68"/>
      <c r="F9" s="12"/>
    </row>
    <row r="10" spans="1:9">
      <c r="B10" s="113" t="s">
        <v>103</v>
      </c>
      <c r="C10" s="114"/>
      <c r="D10" s="114"/>
      <c r="E10" s="114"/>
      <c r="F10" s="114"/>
      <c r="G10" s="114"/>
      <c r="H10" s="114"/>
      <c r="I10" s="115"/>
    </row>
    <row r="11" spans="1:9">
      <c r="B11" s="116"/>
      <c r="C11" s="117"/>
      <c r="D11" s="117"/>
      <c r="E11" s="117"/>
      <c r="F11" s="117"/>
      <c r="G11" s="117"/>
      <c r="H11" s="117"/>
      <c r="I11" s="118"/>
    </row>
    <row r="12" spans="1:9" ht="16.5" thickBot="1">
      <c r="B12" s="119"/>
      <c r="C12" s="120"/>
      <c r="D12" s="120"/>
      <c r="E12" s="120"/>
      <c r="F12" s="120"/>
      <c r="G12" s="120"/>
      <c r="H12" s="120"/>
      <c r="I12" s="121"/>
    </row>
    <row r="13" spans="1:9">
      <c r="E13" s="3"/>
      <c r="F13" s="3"/>
    </row>
    <row r="14" spans="1:9">
      <c r="A14" t="s">
        <v>12</v>
      </c>
      <c r="B14" s="61" t="s">
        <v>78</v>
      </c>
      <c r="C14" s="62">
        <v>43465</v>
      </c>
      <c r="D14" s="62">
        <v>43830</v>
      </c>
      <c r="E14" s="63" t="s">
        <v>7</v>
      </c>
      <c r="F14" s="62">
        <v>44196</v>
      </c>
    </row>
    <row r="15" spans="1:9">
      <c r="B15" s="64" t="s">
        <v>79</v>
      </c>
      <c r="C15" s="66">
        <v>3385</v>
      </c>
      <c r="D15" s="66">
        <v>3385</v>
      </c>
      <c r="E15" s="69">
        <f>Mustergemeinde_Seite1!C30</f>
        <v>13</v>
      </c>
      <c r="F15" s="66">
        <f>D15+Mustergemeinde_Seite1!C30</f>
        <v>3398</v>
      </c>
    </row>
    <row r="16" spans="1:9">
      <c r="B16" s="3" t="s">
        <v>80</v>
      </c>
      <c r="C16" s="68">
        <v>3200</v>
      </c>
      <c r="D16" s="68">
        <v>3200</v>
      </c>
      <c r="E16" s="68">
        <f>F16-D16</f>
        <v>0</v>
      </c>
      <c r="F16" s="68">
        <v>3200</v>
      </c>
    </row>
    <row r="17" spans="1:9" ht="16.5" thickBot="1">
      <c r="B17" s="3"/>
      <c r="C17" s="68"/>
      <c r="D17" s="68"/>
      <c r="E17" s="68"/>
      <c r="F17" s="12"/>
    </row>
    <row r="18" spans="1:9">
      <c r="B18" s="113" t="s">
        <v>81</v>
      </c>
      <c r="C18" s="114"/>
      <c r="D18" s="114"/>
      <c r="E18" s="114"/>
      <c r="F18" s="114"/>
      <c r="G18" s="114"/>
      <c r="H18" s="114"/>
      <c r="I18" s="115"/>
    </row>
    <row r="19" spans="1:9" ht="9" customHeight="1">
      <c r="B19" s="116"/>
      <c r="C19" s="117"/>
      <c r="D19" s="117"/>
      <c r="E19" s="117"/>
      <c r="F19" s="117"/>
      <c r="G19" s="117"/>
      <c r="H19" s="117"/>
      <c r="I19" s="118"/>
    </row>
    <row r="20" spans="1:9" ht="3.95" customHeight="1" thickBot="1">
      <c r="B20" s="119"/>
      <c r="C20" s="120"/>
      <c r="D20" s="120"/>
      <c r="E20" s="120"/>
      <c r="F20" s="120"/>
      <c r="G20" s="120"/>
      <c r="H20" s="120"/>
      <c r="I20" s="121"/>
    </row>
    <row r="21" spans="1:9">
      <c r="B21" s="3" t="s">
        <v>82</v>
      </c>
      <c r="C21" s="68"/>
      <c r="D21" s="68"/>
      <c r="E21" s="68"/>
      <c r="F21" s="12"/>
    </row>
    <row r="22" spans="1:9">
      <c r="B22" s="61" t="s">
        <v>83</v>
      </c>
      <c r="C22" s="62">
        <v>42735</v>
      </c>
      <c r="D22" s="62">
        <v>43100</v>
      </c>
      <c r="E22" s="62">
        <v>43465</v>
      </c>
      <c r="F22" s="62">
        <v>43830</v>
      </c>
      <c r="G22" s="62">
        <v>44196</v>
      </c>
      <c r="I22" s="63" t="s">
        <v>84</v>
      </c>
    </row>
    <row r="23" spans="1:9">
      <c r="A23" t="s">
        <v>13</v>
      </c>
      <c r="B23" s="70" t="s">
        <v>124</v>
      </c>
      <c r="C23" s="75">
        <f>D23+290</f>
        <v>3433</v>
      </c>
      <c r="D23" s="75">
        <f>E23+370</f>
        <v>3143</v>
      </c>
      <c r="E23" s="75">
        <v>2773</v>
      </c>
      <c r="F23" s="71">
        <v>2933</v>
      </c>
      <c r="G23" s="71">
        <f>F23+Mustergemeinde_Seite1!C29</f>
        <v>2563</v>
      </c>
      <c r="I23" s="72">
        <f>G23-F23</f>
        <v>-370</v>
      </c>
    </row>
    <row r="24" spans="1:9" ht="16.5" thickBot="1">
      <c r="A24" t="s">
        <v>15</v>
      </c>
      <c r="B24" t="s">
        <v>85</v>
      </c>
      <c r="C24" s="71">
        <v>0</v>
      </c>
      <c r="D24" s="71">
        <v>0</v>
      </c>
      <c r="E24">
        <v>0</v>
      </c>
      <c r="F24">
        <v>0</v>
      </c>
      <c r="G24">
        <v>0</v>
      </c>
      <c r="I24" s="68">
        <f>C24-D24</f>
        <v>0</v>
      </c>
    </row>
    <row r="25" spans="1:9" ht="16.5" thickBot="1">
      <c r="B25" s="64" t="s">
        <v>86</v>
      </c>
      <c r="C25" s="66">
        <f>SUM(C23:C24)</f>
        <v>3433</v>
      </c>
      <c r="D25" s="66">
        <f>SUM(D23:D24)</f>
        <v>3143</v>
      </c>
      <c r="E25" s="66">
        <f>SUM(E23:E24)</f>
        <v>2773</v>
      </c>
      <c r="F25" s="66">
        <f>SUM(F23:F24)</f>
        <v>2933</v>
      </c>
      <c r="G25" s="65">
        <f>SUM(G23:G24)</f>
        <v>2563</v>
      </c>
      <c r="I25" s="73">
        <f>G25-F25</f>
        <v>-370</v>
      </c>
    </row>
    <row r="26" spans="1:9" ht="16.5" thickBot="1"/>
    <row r="27" spans="1:9" ht="9.9499999999999993" customHeight="1">
      <c r="B27" s="113" t="s">
        <v>104</v>
      </c>
      <c r="C27" s="114"/>
      <c r="D27" s="114"/>
      <c r="E27" s="114"/>
      <c r="F27" s="114"/>
      <c r="G27" s="114"/>
      <c r="H27" s="114"/>
      <c r="I27" s="115"/>
    </row>
    <row r="28" spans="1:9" ht="9.9499999999999993" customHeight="1">
      <c r="B28" s="116"/>
      <c r="C28" s="117"/>
      <c r="D28" s="117"/>
      <c r="E28" s="117"/>
      <c r="F28" s="117"/>
      <c r="G28" s="117"/>
      <c r="H28" s="117"/>
      <c r="I28" s="118"/>
    </row>
    <row r="29" spans="1:9" ht="9.9499999999999993" customHeight="1" thickBot="1">
      <c r="B29" s="119"/>
      <c r="C29" s="120"/>
      <c r="D29" s="120"/>
      <c r="E29" s="120"/>
      <c r="F29" s="120"/>
      <c r="G29" s="120"/>
      <c r="H29" s="120"/>
      <c r="I29" s="121"/>
    </row>
    <row r="31" spans="1:9" ht="16.5" thickBot="1">
      <c r="B31" s="61" t="s">
        <v>87</v>
      </c>
      <c r="C31" s="62">
        <v>42735</v>
      </c>
      <c r="D31" s="62">
        <v>43100</v>
      </c>
      <c r="E31" s="62">
        <v>43465</v>
      </c>
      <c r="F31" s="62">
        <v>43830</v>
      </c>
      <c r="G31" s="62">
        <v>44196</v>
      </c>
      <c r="I31" s="63" t="s">
        <v>84</v>
      </c>
    </row>
    <row r="32" spans="1:9" ht="16.5" thickBot="1">
      <c r="A32" t="s">
        <v>17</v>
      </c>
      <c r="B32" t="s">
        <v>88</v>
      </c>
      <c r="C32" s="75">
        <f>C25/$D$33*1000</f>
        <v>995.07246376811599</v>
      </c>
      <c r="D32" s="75">
        <f>D25/$D$33*1000</f>
        <v>911.01449275362324</v>
      </c>
      <c r="E32" s="75">
        <f>E25/$D$33*1000</f>
        <v>803.768115942029</v>
      </c>
      <c r="F32" s="75">
        <f>F25/$D$33*1000</f>
        <v>850.14492753623188</v>
      </c>
      <c r="G32" s="74">
        <f>G25/$D$33*1000</f>
        <v>742.89855072463774</v>
      </c>
      <c r="I32" s="75">
        <f>G32-F32</f>
        <v>-107.24637681159413</v>
      </c>
    </row>
    <row r="33" spans="1:12">
      <c r="B33" t="s">
        <v>125</v>
      </c>
      <c r="C33" s="76">
        <v>43465</v>
      </c>
      <c r="D33" s="75">
        <v>3450</v>
      </c>
      <c r="E33" t="s">
        <v>89</v>
      </c>
    </row>
    <row r="34" spans="1:12" ht="16.5" thickBot="1"/>
    <row r="35" spans="1:12" ht="6.95" customHeight="1">
      <c r="B35" s="113" t="s">
        <v>105</v>
      </c>
      <c r="C35" s="114"/>
      <c r="D35" s="114"/>
      <c r="E35" s="114"/>
      <c r="F35" s="114"/>
      <c r="G35" s="114"/>
      <c r="H35" s="114"/>
      <c r="I35" s="115"/>
    </row>
    <row r="36" spans="1:12" ht="6.95" customHeight="1">
      <c r="B36" s="116"/>
      <c r="C36" s="117"/>
      <c r="D36" s="117"/>
      <c r="E36" s="117"/>
      <c r="F36" s="117"/>
      <c r="G36" s="117"/>
      <c r="H36" s="117"/>
      <c r="I36" s="118"/>
    </row>
    <row r="37" spans="1:12" ht="6.95" customHeight="1" thickBot="1">
      <c r="B37" s="119"/>
      <c r="C37" s="120"/>
      <c r="D37" s="120"/>
      <c r="E37" s="120"/>
      <c r="F37" s="120"/>
      <c r="G37" s="120"/>
      <c r="H37" s="120"/>
      <c r="I37" s="121"/>
    </row>
    <row r="38" spans="1:12" ht="6.95" customHeight="1">
      <c r="B38" s="77"/>
    </row>
    <row r="39" spans="1:12" ht="16.5" thickBot="1">
      <c r="B39" s="61" t="s">
        <v>121</v>
      </c>
      <c r="C39" s="62">
        <v>42735</v>
      </c>
      <c r="D39" s="62">
        <v>43100</v>
      </c>
      <c r="E39" s="62">
        <v>43465</v>
      </c>
      <c r="F39" s="62">
        <v>43830</v>
      </c>
      <c r="G39" s="62">
        <v>44196</v>
      </c>
    </row>
    <row r="40" spans="1:12" ht="16.5" thickBot="1">
      <c r="A40" t="s">
        <v>19</v>
      </c>
      <c r="B40" t="s">
        <v>90</v>
      </c>
      <c r="C40" s="80">
        <v>0.15</v>
      </c>
      <c r="D40" s="80">
        <v>0.17</v>
      </c>
      <c r="E40" s="80">
        <f>(Mustergemeinde_Seite1!G17+Mustergemeinde_Seite1!G28)/Mustergemeinde_Seite1!G15</f>
        <v>0.19185948319540619</v>
      </c>
      <c r="F40" s="79">
        <f>(Mustergemeinde_Seite1!D17+Mustergemeinde_Seite1!D28)/Mustergemeinde_Seite1!D15</f>
        <v>0.18714712720026569</v>
      </c>
      <c r="G40" s="78">
        <f>(Mustergemeinde_Seite1!C17+Mustergemeinde_Seite1!C28)/Mustergemeinde_Seite1!C15</f>
        <v>0.19464435146443515</v>
      </c>
    </row>
    <row r="41" spans="1:12" ht="16.5" thickBot="1"/>
    <row r="42" spans="1:12">
      <c r="B42" s="113" t="s">
        <v>106</v>
      </c>
      <c r="C42" s="114"/>
      <c r="D42" s="114"/>
      <c r="E42" s="114"/>
      <c r="F42" s="114"/>
      <c r="G42" s="114"/>
      <c r="H42" s="114"/>
      <c r="I42" s="115"/>
    </row>
    <row r="43" spans="1:12">
      <c r="B43" s="116"/>
      <c r="C43" s="117"/>
      <c r="D43" s="117"/>
      <c r="E43" s="117"/>
      <c r="F43" s="117"/>
      <c r="G43" s="117"/>
      <c r="H43" s="117"/>
      <c r="I43" s="118"/>
    </row>
    <row r="44" spans="1:12" ht="6" customHeight="1" thickBot="1">
      <c r="B44" s="119"/>
      <c r="C44" s="120"/>
      <c r="D44" s="120"/>
      <c r="E44" s="120"/>
      <c r="F44" s="120"/>
      <c r="G44" s="120"/>
      <c r="H44" s="120"/>
      <c r="I44" s="121"/>
    </row>
    <row r="45" spans="1:12">
      <c r="B45" s="81"/>
      <c r="C45" s="81"/>
      <c r="D45" s="81"/>
      <c r="E45" s="81"/>
      <c r="F45" s="81"/>
      <c r="G45" s="81"/>
      <c r="H45" s="81"/>
    </row>
    <row r="46" spans="1:12">
      <c r="B46" s="49" t="s">
        <v>52</v>
      </c>
      <c r="C46" s="50"/>
      <c r="D46" s="50"/>
      <c r="E46" s="50"/>
      <c r="F46" s="50"/>
      <c r="G46" s="50"/>
      <c r="H46" s="50"/>
      <c r="I46" s="50"/>
      <c r="J46" s="50"/>
      <c r="K46" s="50"/>
      <c r="L46" s="50"/>
    </row>
    <row r="47" spans="1:12">
      <c r="A47" t="s">
        <v>2</v>
      </c>
      <c r="B47" s="82" t="s">
        <v>91</v>
      </c>
      <c r="C47" s="82"/>
      <c r="D47" s="82"/>
      <c r="E47" s="82"/>
      <c r="F47" s="82"/>
      <c r="G47" s="82"/>
      <c r="H47" s="82"/>
      <c r="I47" s="82"/>
      <c r="J47" s="82"/>
      <c r="K47" s="91"/>
      <c r="L47" s="91"/>
    </row>
    <row r="48" spans="1:12">
      <c r="A48" t="s">
        <v>4</v>
      </c>
      <c r="B48" s="82" t="s">
        <v>92</v>
      </c>
      <c r="C48" s="82"/>
      <c r="D48" s="82"/>
      <c r="E48" s="82"/>
      <c r="F48" s="82"/>
      <c r="G48" s="82"/>
      <c r="H48" s="82"/>
      <c r="I48" s="82"/>
      <c r="J48" s="82"/>
      <c r="K48" s="91"/>
      <c r="L48" s="91"/>
    </row>
    <row r="49" spans="1:12">
      <c r="A49" t="s">
        <v>93</v>
      </c>
      <c r="B49" s="92" t="s">
        <v>120</v>
      </c>
      <c r="C49" s="82"/>
      <c r="D49" s="82"/>
      <c r="E49" s="82"/>
      <c r="F49" s="82"/>
      <c r="G49" s="82"/>
      <c r="H49" s="82"/>
      <c r="I49" s="82"/>
      <c r="J49" s="82"/>
      <c r="K49" s="91"/>
      <c r="L49" s="91"/>
    </row>
    <row r="50" spans="1:12">
      <c r="A50" t="s">
        <v>12</v>
      </c>
      <c r="B50" s="82" t="s">
        <v>94</v>
      </c>
      <c r="C50" s="82"/>
      <c r="D50" s="82"/>
      <c r="E50" s="82"/>
      <c r="F50" s="82"/>
      <c r="G50" s="82"/>
      <c r="H50" s="82"/>
      <c r="I50" s="82"/>
      <c r="J50" s="82"/>
      <c r="K50" s="91"/>
      <c r="L50" s="91"/>
    </row>
    <row r="51" spans="1:12">
      <c r="B51" s="82" t="s">
        <v>95</v>
      </c>
      <c r="C51" s="82"/>
      <c r="D51" s="82"/>
      <c r="E51" s="82"/>
      <c r="F51" s="82"/>
      <c r="G51" s="82"/>
      <c r="H51" s="82"/>
      <c r="I51" s="82"/>
      <c r="J51" s="82"/>
      <c r="K51" s="91"/>
      <c r="L51" s="91"/>
    </row>
    <row r="52" spans="1:12">
      <c r="A52" t="s">
        <v>13</v>
      </c>
      <c r="B52" s="82" t="s">
        <v>96</v>
      </c>
      <c r="C52" s="82"/>
      <c r="D52" s="82"/>
      <c r="E52" s="82"/>
      <c r="F52" s="82"/>
      <c r="G52" s="82"/>
      <c r="H52" s="82"/>
      <c r="I52" s="82"/>
      <c r="J52" s="82"/>
      <c r="K52" s="91"/>
      <c r="L52" s="91"/>
    </row>
    <row r="53" spans="1:12">
      <c r="A53" t="s">
        <v>97</v>
      </c>
      <c r="B53" s="82" t="s">
        <v>128</v>
      </c>
      <c r="C53" s="82"/>
      <c r="D53" s="82"/>
      <c r="E53" s="82"/>
      <c r="F53" s="82"/>
      <c r="G53" s="82"/>
      <c r="H53" s="82"/>
      <c r="I53" s="82"/>
      <c r="J53" s="82"/>
      <c r="K53" s="91"/>
      <c r="L53" s="91"/>
    </row>
    <row r="54" spans="1:12">
      <c r="A54" t="s">
        <v>17</v>
      </c>
      <c r="B54" s="82" t="s">
        <v>98</v>
      </c>
      <c r="C54" s="82"/>
      <c r="D54" s="82"/>
      <c r="E54" s="82"/>
      <c r="F54" s="82"/>
      <c r="G54" s="82"/>
      <c r="H54" s="82"/>
      <c r="I54" s="82"/>
      <c r="J54" s="82"/>
      <c r="K54" s="91"/>
      <c r="L54" s="91"/>
    </row>
    <row r="55" spans="1:12">
      <c r="A55" t="s">
        <v>19</v>
      </c>
      <c r="B55" s="82" t="s">
        <v>99</v>
      </c>
      <c r="C55" s="82"/>
      <c r="D55" s="82"/>
      <c r="E55" s="82"/>
      <c r="F55" s="82"/>
      <c r="G55" s="82"/>
      <c r="H55" s="82"/>
      <c r="I55" s="82"/>
      <c r="J55" s="82"/>
      <c r="K55" s="91"/>
      <c r="L55" s="91"/>
    </row>
    <row r="56" spans="1:12">
      <c r="B56" s="82" t="s">
        <v>100</v>
      </c>
      <c r="C56" s="82"/>
      <c r="D56" s="82"/>
      <c r="E56" s="82"/>
      <c r="F56" s="82"/>
      <c r="G56" s="82"/>
      <c r="H56" s="82"/>
      <c r="I56" s="82"/>
      <c r="J56" s="82"/>
      <c r="K56" s="91"/>
      <c r="L56" s="91"/>
    </row>
    <row r="57" spans="1:12">
      <c r="B57" s="82" t="s">
        <v>129</v>
      </c>
      <c r="C57" s="82"/>
      <c r="D57" s="82"/>
      <c r="E57" s="82"/>
      <c r="F57" s="82"/>
      <c r="G57" s="82"/>
      <c r="H57" s="82"/>
      <c r="I57" s="82"/>
      <c r="J57" s="82"/>
      <c r="K57" s="91"/>
      <c r="L57" s="91"/>
    </row>
  </sheetData>
  <mergeCells count="5">
    <mergeCell ref="B10:I12"/>
    <mergeCell ref="B18:I20"/>
    <mergeCell ref="B27:I29"/>
    <mergeCell ref="B35:I37"/>
    <mergeCell ref="B42:I44"/>
  </mergeCells>
  <pageMargins left="0.7" right="0.7" top="0.75" bottom="0.75" header="0.3" footer="0.3"/>
  <pageSetup paperSize="9" scale="67" orientation="landscape" r:id="rId1"/>
  <rowBreaks count="1" manualBreakCount="1">
    <brk id="44" max="16383" man="1"/>
  </rowBreaks>
  <ignoredErrors>
    <ignoredError sqref="E25:F25" formulaRange="1"/>
  </ignoredErrors>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Mustergemeinde_Seite2!G40:N40</xm:f>
              <xm:sqref>H40</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Mustergemeinde_Seite2!C23:G23</xm:f>
              <xm:sqref>H23</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Mustergemeinde_Seite2!C32:G32</xm:f>
              <xm:sqref>H32</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Mustergemeinde_Seite2!C24:G24</xm:f>
              <xm:sqref>H24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Mustergemeinde_Seite2!C25:G25</xm:f>
              <xm:sqref>H25</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7D46BDA062CF479FB8EF51F6ADC2B5" ma:contentTypeVersion="10" ma:contentTypeDescription="Create a new document." ma:contentTypeScope="" ma:versionID="852c567801db847a5eb9ebbd0087bf6c">
  <xsd:schema xmlns:xsd="http://www.w3.org/2001/XMLSchema" xmlns:xs="http://www.w3.org/2001/XMLSchema" xmlns:p="http://schemas.microsoft.com/office/2006/metadata/properties" xmlns:ns1="http://schemas.microsoft.com/sharepoint/v3" xmlns:ns2="7e3d2679-5e3c-4207-9d24-e39e83f58c8d" xmlns:ns3="1136aa6a-bcdf-44eb-896a-ffd8821e152d" targetNamespace="http://schemas.microsoft.com/office/2006/metadata/properties" ma:root="true" ma:fieldsID="c1c5640a7c74b0bc55d3264ff735a633" ns1:_="" ns2:_="" ns3:_="">
    <xsd:import namespace="http://schemas.microsoft.com/sharepoint/v3"/>
    <xsd:import namespace="7e3d2679-5e3c-4207-9d24-e39e83f58c8d"/>
    <xsd:import namespace="1136aa6a-bcdf-44eb-896a-ffd8821e152d"/>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element ref="ns2:TaxKeywordTaxHTField" minOccurs="0"/>
                <xsd:element ref="ns2:TaxCatchAll" minOccurs="0"/>
                <xsd:element ref="ns1:Language" minOccurs="0"/>
                <xsd:element ref="ns3:MediaServiceMetadata" minOccurs="0"/>
                <xsd:element ref="ns3:MediaServiceFastMetadata" minOccurs="0"/>
                <xsd:element ref="ns3:MediaServiceAutoTags" minOccurs="0"/>
                <xsd:element ref="ns3:MediaServiceOCR" minOccurs="0"/>
                <xsd:element ref="ns3:MediaServiceDateTaken" minOccurs="0"/>
                <xsd:element ref="ns2:SharedWithUsers" minOccurs="0"/>
                <xsd:element ref="ns2:SharedWithDetails"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Rating (0-5)" ma:decimals="2" ma:description="Average value of all the ratings that have been submitted" ma:internalName="AverageRating" ma:readOnly="true">
      <xsd:simpleType>
        <xsd:restriction base="dms:Number"/>
      </xsd:simpleType>
    </xsd:element>
    <xsd:element name="RatingCount" ma:index="12" nillable="true" ma:displayName="Number of Ratings" ma:decimals="0" ma:description="Number of ratings submitted" ma:internalName="RatingCount" ma:readOnly="true">
      <xsd:simpleType>
        <xsd:restriction base="dms:Number"/>
      </xsd:simpleType>
    </xsd:element>
    <xsd:element name="Language" ma:index="16" nillable="true" ma:displayName="Language" ma:default="English" ma:format="Dropdown" ma:internalName="Language">
      <xsd:simpleType>
        <xsd:union memberTypes="dms:Text">
          <xsd:simpleType>
            <xsd:restriction base="dms:Choice">
              <xsd:enumeration value="Bulgarian"/>
              <xsd:enumeration value="Czech"/>
              <xsd:enumeration value="Danish"/>
              <xsd:enumeration value="Dutch"/>
              <xsd:enumeration value="English"/>
              <xsd:enumeration value="Estonian"/>
              <xsd:enumeration value="Finnish"/>
              <xsd:enumeration value="French"/>
              <xsd:enumeration value="German"/>
              <xsd:enumeration value="Hungarian"/>
              <xsd:enumeration value="Italian"/>
              <xsd:enumeration value="Latvian"/>
              <xsd:enumeration value="Lithuanian"/>
              <xsd:enumeration value="Norwegian"/>
              <xsd:enumeration value="Polish"/>
              <xsd:enumeration value="Portuguese"/>
              <xsd:enumeration value="Romanian"/>
              <xsd:enumeration value="Russian"/>
              <xsd:enumeration value="Serbian"/>
              <xsd:enumeration value="Slovak"/>
              <xsd:enumeration value="Slovenian"/>
              <xsd:enumeration value="Spanish"/>
              <xsd:enumeration value="Swedish"/>
              <xsd:enumeration value="Turkish"/>
              <xsd:enumeration value="Ukrainia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7e3d2679-5e3c-4207-9d24-e39e83f58c8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KeywordTaxHTField" ma:index="14" nillable="true" ma:taxonomy="true" ma:internalName="TaxKeywordTaxHTField" ma:taxonomyFieldName="TaxKeyword" ma:displayName="Enterprise Keywords" ma:fieldId="{23f27201-bee3-471e-b2e7-b64fd8b7ca38}" ma:taxonomyMulti="true" ma:sspId="16ebb2d2-d530-4b84-8d07-e54be311af53" ma:termSetId="00000000-0000-0000-0000-000000000000" ma:anchorId="00000000-0000-0000-0000-000000000000" ma:open="true" ma:isKeyword="true">
      <xsd:complexType>
        <xsd:sequence>
          <xsd:element ref="pc:Terms" minOccurs="0" maxOccurs="1"/>
        </xsd:sequence>
      </xsd:complexType>
    </xsd:element>
    <xsd:element name="TaxCatchAll" ma:index="15" nillable="true" ma:displayName="Taxonomy Catch All Column" ma:hidden="true" ma:list="{5dedf59b-4c08-4a11-9c66-f6c65859bd8d}" ma:internalName="TaxCatchAll" ma:showField="CatchAllData" ma:web="7e3d2679-5e3c-4207-9d24-e39e83f58c8d">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36aa6a-bcdf-44eb-896a-ffd8821e152d"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Tags" ma:index="19" nillable="true" ma:displayName="MediaServiceAutoTags" ma:internalName="MediaServiceAutoTags"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4" nillable="true" ma:displayName="MediaServiceLocation" ma:internalName="MediaServiceLocatio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xKeywordTaxHTField xmlns="7e3d2679-5e3c-4207-9d24-e39e83f58c8d">
      <Terms xmlns="http://schemas.microsoft.com/office/infopath/2007/PartnerControls"/>
    </TaxKeywordTaxHTField>
    <TaxCatchAll xmlns="7e3d2679-5e3c-4207-9d24-e39e83f58c8d"/>
  </documentManagement>
</p:properties>
</file>

<file path=customXml/itemProps1.xml><?xml version="1.0" encoding="utf-8"?>
<ds:datastoreItem xmlns:ds="http://schemas.openxmlformats.org/officeDocument/2006/customXml" ds:itemID="{98EA97A7-2362-4480-8DCF-8B4A4A7507DE}">
  <ds:schemaRefs>
    <ds:schemaRef ds:uri="http://schemas.microsoft.com/sharepoint/v3/contenttype/forms"/>
  </ds:schemaRefs>
</ds:datastoreItem>
</file>

<file path=customXml/itemProps2.xml><?xml version="1.0" encoding="utf-8"?>
<ds:datastoreItem xmlns:ds="http://schemas.openxmlformats.org/officeDocument/2006/customXml" ds:itemID="{9D33D45B-1C08-46FA-88E9-93CC9BD5CB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e3d2679-5e3c-4207-9d24-e39e83f58c8d"/>
    <ds:schemaRef ds:uri="1136aa6a-bcdf-44eb-896a-ffd8821e1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04A7F4-9A34-455E-A369-89E241EA3340}">
  <ds:schemaRefs>
    <ds:schemaRef ds:uri="http://schemas.microsoft.com/sharepoint/events"/>
  </ds:schemaRefs>
</ds:datastoreItem>
</file>

<file path=customXml/itemProps4.xml><?xml version="1.0" encoding="utf-8"?>
<ds:datastoreItem xmlns:ds="http://schemas.openxmlformats.org/officeDocument/2006/customXml" ds:itemID="{30808BED-AD55-408D-845E-F8A83489C163}">
  <ds:schemaRefs>
    <ds:schemaRef ds:uri="1136aa6a-bcdf-44eb-896a-ffd8821e152d"/>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7e3d2679-5e3c-4207-9d24-e39e83f58c8d"/>
    <ds:schemaRef ds:uri="http://purl.org/dc/term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Seite 1</vt:lpstr>
      <vt:lpstr>Seite 2</vt:lpstr>
      <vt:lpstr>Mustergemeinde_Seite1</vt:lpstr>
      <vt:lpstr>Mustergemeinde_Seite2</vt:lpstr>
      <vt:lpstr>Mustergemeinde_Seite1!Druckbereich</vt:lpstr>
      <vt:lpstr>Mustergemeinde_Seite2!Druckbereich</vt:lpstr>
      <vt:lpstr>'Seite 1'!Druckbereich</vt:lpstr>
      <vt:lpstr>'Seite 2'!Druckbereich</vt:lpstr>
    </vt:vector>
  </TitlesOfParts>
  <Manager/>
  <Company>ICG Integrated Consulting Group / IfÖR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Veronika Meszarits</dc:creator>
  <cp:keywords/>
  <dc:description/>
  <cp:lastModifiedBy>Mayer Luzia</cp:lastModifiedBy>
  <cp:lastPrinted>2019-11-09T17:24:57Z</cp:lastPrinted>
  <dcterms:created xsi:type="dcterms:W3CDTF">2019-06-23T16:14:06Z</dcterms:created>
  <dcterms:modified xsi:type="dcterms:W3CDTF">2020-12-09T08:41:24Z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0x010100497D46BDA062CF479FB8EF51F6ADC2B5</vt:lpwstr>
  </property>
  <property fmtid="{D5CDD505-2E9C-101B-9397-08002B2CF9AE}" pid="3" name="TaxKeyword">
    <vt:lpwstr/>
  </property>
</Properties>
</file>